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אתר 2022\פרוטוקולים ועדת התקשרויות 2022 רחלי\"/>
    </mc:Choice>
  </mc:AlternateContent>
  <xr:revisionPtr revIDLastSave="0" documentId="13_ncr:1_{77122F8B-8585-4BD0-B283-9ED2DCB7EB58}" xr6:coauthVersionLast="47" xr6:coauthVersionMax="47" xr10:uidLastSave="{00000000-0000-0000-0000-000000000000}"/>
  <bookViews>
    <workbookView xWindow="-120" yWindow="-120" windowWidth="29040" windowHeight="15840" xr2:uid="{E7B8ACCE-004D-4DDC-9047-2CC8F1242CC6}"/>
  </bookViews>
  <sheets>
    <sheet name="2022-2 18-1-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1" l="1"/>
  <c r="M32" i="1" s="1"/>
  <c r="R32" i="1" s="1"/>
  <c r="L23" i="1"/>
  <c r="M23" i="1" s="1"/>
  <c r="R23" i="1" s="1"/>
  <c r="L14" i="1"/>
  <c r="M14" i="1" s="1"/>
  <c r="R14" i="1" s="1"/>
  <c r="M11" i="1"/>
  <c r="L11" i="1"/>
  <c r="H11" i="1"/>
  <c r="J10" i="1"/>
  <c r="L10" i="1" s="1"/>
  <c r="M10" i="1" s="1"/>
  <c r="H10" i="1"/>
  <c r="L9" i="1"/>
  <c r="M9" i="1" s="1"/>
  <c r="H9" i="1"/>
  <c r="L8" i="1"/>
  <c r="M8" i="1" s="1"/>
  <c r="R8" i="1" s="1"/>
</calcChain>
</file>

<file path=xl/sharedStrings.xml><?xml version="1.0" encoding="utf-8"?>
<sst xmlns="http://schemas.openxmlformats.org/spreadsheetml/2006/main" count="119" uniqueCount="88">
  <si>
    <t xml:space="preserve">הערות:  </t>
  </si>
  <si>
    <t>1. כל הנושאים אושרו ע"י היועמ"ש כפטורים ממכרז לפי תקנה 3(8) לתקנות העיריות (מכרזים) תשמ"ח- 1987</t>
  </si>
  <si>
    <t>2. בכל הנושאים הוועדה סבורה שאין עדיפות למכרז פומבי</t>
  </si>
  <si>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</si>
  <si>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</si>
  <si>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</si>
  <si>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</si>
  <si>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</si>
  <si>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</si>
  <si>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</si>
  <si>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</si>
  <si>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</si>
  <si>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</si>
  <si>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</si>
  <si>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</si>
  <si>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מאגר יועצים</t>
  </si>
  <si>
    <t>החלטת ועדה</t>
  </si>
  <si>
    <t>הערות להחלטה</t>
  </si>
  <si>
    <t>אחוז הנחה מבוקש</t>
  </si>
  <si>
    <t>סה"כ שכ"ט מירבי מאושר להתקשרות  (כולל מע"מ)</t>
  </si>
  <si>
    <t>סטטוס טיפול</t>
  </si>
  <si>
    <t>הנדסה</t>
  </si>
  <si>
    <t>סכום קבוע</t>
  </si>
  <si>
    <t>V</t>
  </si>
  <si>
    <t>אושר פה אחד</t>
  </si>
  <si>
    <t>סכום שעתי</t>
  </si>
  <si>
    <t>הופץ</t>
  </si>
  <si>
    <t>סכום לפרויקט</t>
  </si>
  <si>
    <t>אושרה ההצעה עם הציון המשוקלל הגבוה ביותר</t>
  </si>
  <si>
    <t>פרוטוקול ועדת התקשרויות מס' 2022-02 תאריך: 18/01/2022</t>
  </si>
  <si>
    <t>משתתפים: יובל בודניצקי - מנכ"ל העירייה, צחי בן אדרת-מ"מ גזבר, אלון בן זקן - יועמ"ש,  רעות סימונס -מ"מ רכזת הוועדה, מהנדסת העיר- עליזה זיידלר גרנות, מנהלים רלוונטים</t>
  </si>
  <si>
    <t>החלטה מס' 2022-02-01</t>
  </si>
  <si>
    <t xml:space="preserve">ייעוץ ותכלול הפקת אירוע פורים לעובדות ועובדי עיריית כפר סבא </t>
  </si>
  <si>
    <t>מנהלת מחלקת רווחת הפרט- תימרה אברהמי</t>
  </si>
  <si>
    <t>יעוץ רווחתי</t>
  </si>
  <si>
    <t>משאבי אנוש והדרכה</t>
  </si>
  <si>
    <t>יעל לבנוןן הפקת אירועים</t>
  </si>
  <si>
    <t>מאושר בכפוף לבקשת הנחה  נוספת</t>
  </si>
  <si>
    <t>טבת סרטים בע"מ</t>
  </si>
  <si>
    <t>וייסמן הפקות</t>
  </si>
  <si>
    <t>ארבל הפקות</t>
  </si>
  <si>
    <t>החלטה מס' 2022-02-02</t>
  </si>
  <si>
    <t>הגדלת התקשרות קיימת -ליווי מקסום הכנסות ממשרד החינוך</t>
  </si>
  <si>
    <t>אגף החינוך - דריה אלקינד</t>
  </si>
  <si>
    <t>יעוץ פיננסי</t>
  </si>
  <si>
    <t>חינוך</t>
  </si>
  <si>
    <t>רו"ח רון פישמן</t>
  </si>
  <si>
    <t>סכום חודשי</t>
  </si>
  <si>
    <t>אושרה ההצעה לפי סעיף 3.20 לנוהל התקשרויות</t>
  </si>
  <si>
    <t>בהמשך להחלטה מס' 2018-08-13 מבקשים הגדלת התקשרות לפי סעיף 3.20 לנוהל התקשרויות</t>
  </si>
  <si>
    <t>החלטה מס' 2022-02-03</t>
  </si>
  <si>
    <t>הגדלת התקשרות-העמקת גביית ארנונה במרחב העיר כ"ס</t>
  </si>
  <si>
    <t>מנהלת מח' שומה- דינה באוור</t>
  </si>
  <si>
    <t>הכנסות</t>
  </si>
  <si>
    <t>רוזן בסיס גיא בן גל</t>
  </si>
  <si>
    <t>אחוז מגביה בפועל</t>
  </si>
  <si>
    <t>אושרה הגדלת ההתקשרות עם כלל היועצים פה אחד</t>
  </si>
  <si>
    <t>10% מגביה בפועל</t>
  </si>
  <si>
    <t>צומן, רוקח, לנקרי</t>
  </si>
  <si>
    <t>ברק, גיט, מיסטריאל</t>
  </si>
  <si>
    <t>עודד מהצרי</t>
  </si>
  <si>
    <t>בהמשך להחלטה מס' 2021-06-06 מבקשים הגדלת התקשרות לפי סעיף 3.20 לנוהל התקשרויות לכלל ההצעות הנ"ל</t>
  </si>
  <si>
    <t>החלטה מס' 2022-02-04</t>
  </si>
  <si>
    <t>ליווי עסקים קטנים ובינוניים</t>
  </si>
  <si>
    <t>רעיה סבירסקי</t>
  </si>
  <si>
    <t>משרד הכלכלה- אלי דוידי</t>
  </si>
  <si>
    <t>היועץ נבחר מכלל היועצים של משרד הכלכלה, התשלום עבור השירותים קבוע בהתאם לנספח התעריפים של משרד הכלכלה ושווה לכל היועצים. השתתפות העירייה בהעסקת יועץ הינה 50 ₪+ מע"מ בלבד</t>
  </si>
  <si>
    <t>החלטה מס' 2022-02-05</t>
  </si>
  <si>
    <t>גיוס כ"א</t>
  </si>
  <si>
    <t>ענת קרן- מנהלת מח' כ"א</t>
  </si>
  <si>
    <t>יעוץ מש"א ושכר</t>
  </si>
  <si>
    <t>מנפאור ישראל בע"מ</t>
  </si>
  <si>
    <t>שכר ברוטו לשעה</t>
  </si>
  <si>
    <t>62 ₪ לשעה (תלוי תפקיד)</t>
  </si>
  <si>
    <t>מאושר בכפוף להגבלת מסגרת תקציב של 200,000 שח סה"כ</t>
  </si>
  <si>
    <t>דנאל משאבי אנוש</t>
  </si>
  <si>
    <t>מקדם 1.65 על השכר ברוטו</t>
  </si>
  <si>
    <t>חבר הון אנושי בע"מ</t>
  </si>
  <si>
    <t>מקדם 1.7 על שכר העובד ברוטו</t>
  </si>
  <si>
    <t>פלמ"ח (בשירות בטחון גיא אילת) בע"מ</t>
  </si>
  <si>
    <t>מקדם 1.3 על שכר העובד ברוטו</t>
  </si>
  <si>
    <t>גיוס והעסקת כ"א זמני באמצעות חב' כ"א לצורך מענה נקודתי במוקד. מבקשים לאשר התקשרות עם כל המציעים</t>
  </si>
  <si>
    <t>החלטה מס' 2022-02-06</t>
  </si>
  <si>
    <t>הגדלת התקשרות- יועץ לייצוג העירייה בביקורת ניכויים מס הכנסה ובטוח לאומי</t>
  </si>
  <si>
    <t>סגנית גזבר-אורית דנאי גנדל</t>
  </si>
  <si>
    <t>כספים</t>
  </si>
  <si>
    <t>גולדיאן אריק, רו"ח</t>
  </si>
  <si>
    <t>בהמשך להחלטה מס' 2021-02-05 מבקשים הגדלת התקשרות לפי סעיף 3.20 לנוהל התקשרויות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</si>
</sst>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₪&quot;\ #,##0"/>
    <numFmt numFmtId="165" formatCode="&quot;₪&quot;\ #,##0.00"/>
    <numFmt numFmtId="166" formatCode="_(&quot;₪&quot;* #,##0.00_);_(&quot;₪&quot;* \(#,##0.00\);_(&quot;₪&quot;* &quot;-&quot;??_);_(@_)"/>
  </numFmts>
  <fonts count="1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2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name val="Arial"/>
      <family val="2"/>
      <charset val="177"/>
      <scheme val="minor"/>
    </font>
    <font>
      <sz val="9"/>
      <name val="Arial"/>
      <family val="2"/>
      <charset val="177"/>
      <scheme val="minor"/>
    </font>
    <font>
      <b/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71">
    <xf numFmtId="0" fontId="0" fillId="0" borderId="0" xfId="0"/>
    <xf numFmtId="0" fontId="6" fillId="0" borderId="6" xfId="0" applyFont="1" applyBorder="1" applyAlignment="1">
      <alignment horizontal="center" vertical="center" wrapText="1" readingOrder="2"/>
    </xf>
    <xf numFmtId="164" fontId="6" fillId="0" borderId="6" xfId="0" applyNumberFormat="1" applyFont="1" applyBorder="1" applyAlignment="1">
      <alignment horizontal="center" vertical="center" wrapText="1" readingOrder="2"/>
    </xf>
    <xf numFmtId="164" fontId="6" fillId="0" borderId="6" xfId="0" applyNumberFormat="1" applyFont="1" applyBorder="1" applyAlignment="1">
      <alignment vertical="center" wrapText="1" readingOrder="2"/>
    </xf>
    <xf numFmtId="164" fontId="6" fillId="0" borderId="6" xfId="0" applyNumberFormat="1" applyFont="1" applyBorder="1" applyAlignment="1">
      <alignment horizontal="right" vertical="center" wrapText="1" readingOrder="2"/>
    </xf>
    <xf numFmtId="0" fontId="5" fillId="0" borderId="6" xfId="0" applyFont="1" applyBorder="1" applyAlignment="1">
      <alignment horizontal="center" vertical="center" wrapText="1" readingOrder="2"/>
    </xf>
    <xf numFmtId="0" fontId="0" fillId="0" borderId="0" xfId="0" applyAlignment="1">
      <alignment wrapText="1"/>
    </xf>
    <xf numFmtId="0" fontId="8" fillId="6" borderId="6" xfId="0" applyFont="1" applyFill="1" applyBorder="1" applyAlignment="1">
      <alignment horizontal="center" vertical="center" wrapText="1" readingOrder="2"/>
    </xf>
    <xf numFmtId="3" fontId="8" fillId="6" borderId="6" xfId="0" applyNumberFormat="1" applyFont="1" applyFill="1" applyBorder="1" applyAlignment="1">
      <alignment horizontal="center" vertical="center" wrapText="1" readingOrder="2"/>
    </xf>
    <xf numFmtId="165" fontId="8" fillId="6" borderId="6" xfId="0" applyNumberFormat="1" applyFont="1" applyFill="1" applyBorder="1" applyAlignment="1">
      <alignment horizontal="center" vertical="center" wrapText="1" readingOrder="2"/>
    </xf>
    <xf numFmtId="0" fontId="8" fillId="0" borderId="6" xfId="0" applyFont="1" applyBorder="1" applyAlignment="1">
      <alignment horizontal="center" vertical="center" wrapText="1" readingOrder="2"/>
    </xf>
    <xf numFmtId="0" fontId="8" fillId="8" borderId="6" xfId="0" applyFont="1" applyFill="1" applyBorder="1" applyAlignment="1">
      <alignment horizontal="center" vertical="center" wrapText="1" readingOrder="2"/>
    </xf>
    <xf numFmtId="0" fontId="8" fillId="0" borderId="1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center" vertical="center" wrapText="1" readingOrder="2"/>
    </xf>
    <xf numFmtId="3" fontId="8" fillId="0" borderId="6" xfId="0" applyNumberFormat="1" applyFont="1" applyBorder="1" applyAlignment="1">
      <alignment horizontal="center" vertical="center" wrapText="1" readingOrder="2"/>
    </xf>
    <xf numFmtId="0" fontId="11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6" xfId="0" applyNumberFormat="1" applyFont="1" applyBorder="1" applyAlignment="1">
      <alignment horizontal="center" vertical="center" wrapText="1" readingOrder="2"/>
    </xf>
    <xf numFmtId="164" fontId="0" fillId="0" borderId="0" xfId="0" applyNumberFormat="1" applyAlignment="1">
      <alignment readingOrder="2"/>
    </xf>
    <xf numFmtId="0" fontId="0" fillId="0" borderId="0" xfId="0" applyAlignment="1">
      <alignment readingOrder="2"/>
    </xf>
    <xf numFmtId="0" fontId="10" fillId="0" borderId="0" xfId="0" applyFont="1" applyAlignment="1">
      <alignment readingOrder="2"/>
    </xf>
    <xf numFmtId="0" fontId="10" fillId="0" borderId="0" xfId="0" applyFont="1"/>
    <xf numFmtId="0" fontId="8" fillId="9" borderId="6" xfId="0" applyFont="1" applyFill="1" applyBorder="1" applyAlignment="1">
      <alignment horizontal="center" vertical="center" wrapText="1" readingOrder="2"/>
    </xf>
    <xf numFmtId="3" fontId="8" fillId="9" borderId="6" xfId="0" applyNumberFormat="1" applyFont="1" applyFill="1" applyBorder="1" applyAlignment="1">
      <alignment horizontal="center" vertical="center" wrapText="1" readingOrder="2"/>
    </xf>
    <xf numFmtId="165" fontId="8" fillId="9" borderId="6" xfId="0" applyNumberFormat="1" applyFont="1" applyFill="1" applyBorder="1" applyAlignment="1">
      <alignment horizontal="center" vertical="center" wrapText="1" readingOrder="2"/>
    </xf>
    <xf numFmtId="165" fontId="12" fillId="9" borderId="6" xfId="3" applyNumberFormat="1" applyFont="1" applyFill="1" applyBorder="1" applyAlignment="1">
      <alignment horizontal="center" vertical="center" wrapText="1" readingOrder="2"/>
    </xf>
    <xf numFmtId="0" fontId="12" fillId="0" borderId="6" xfId="3" applyFont="1" applyFill="1" applyBorder="1" applyAlignment="1">
      <alignment horizontal="center" vertical="center" wrapText="1" readingOrder="2"/>
    </xf>
    <xf numFmtId="3" fontId="12" fillId="0" borderId="6" xfId="3" applyNumberFormat="1" applyFont="1" applyFill="1" applyBorder="1" applyAlignment="1">
      <alignment horizontal="center" vertical="center" wrapText="1" readingOrder="2"/>
    </xf>
    <xf numFmtId="165" fontId="12" fillId="0" borderId="6" xfId="3" applyNumberFormat="1" applyFont="1" applyFill="1" applyBorder="1" applyAlignment="1">
      <alignment horizontal="center" vertical="center" wrapText="1" readingOrder="2"/>
    </xf>
    <xf numFmtId="165" fontId="12" fillId="6" borderId="6" xfId="3" applyNumberFormat="1" applyFont="1" applyFill="1" applyBorder="1" applyAlignment="1">
      <alignment horizontal="center" vertical="center" wrapText="1" readingOrder="2"/>
    </xf>
    <xf numFmtId="1" fontId="8" fillId="6" borderId="6" xfId="0" applyNumberFormat="1" applyFont="1" applyFill="1" applyBorder="1" applyAlignment="1">
      <alignment horizontal="center" vertical="center" wrapText="1" readingOrder="2"/>
    </xf>
    <xf numFmtId="165" fontId="13" fillId="6" borderId="6" xfId="3" applyNumberFormat="1" applyFont="1" applyFill="1" applyBorder="1" applyAlignment="1">
      <alignment horizontal="center" vertical="center" wrapText="1" readingOrder="2"/>
    </xf>
    <xf numFmtId="0" fontId="14" fillId="0" borderId="1" xfId="0" applyFont="1" applyBorder="1" applyAlignment="1">
      <alignment horizontal="center" vertical="center" wrapText="1" readingOrder="2"/>
    </xf>
    <xf numFmtId="165" fontId="6" fillId="7" borderId="1" xfId="0" applyNumberFormat="1" applyFont="1" applyFill="1" applyBorder="1" applyAlignment="1">
      <alignment horizontal="center" vertical="center" wrapText="1" readingOrder="2"/>
    </xf>
    <xf numFmtId="166" fontId="2" fillId="0" borderId="1" xfId="2" applyNumberFormat="1" applyFill="1" applyBorder="1" applyAlignment="1">
      <alignment horizontal="center" vertical="center" wrapText="1"/>
    </xf>
    <xf numFmtId="0" fontId="12" fillId="6" borderId="6" xfId="3" applyFont="1" applyFill="1" applyBorder="1" applyAlignment="1">
      <alignment horizontal="center" vertical="center" wrapText="1" readingOrder="2"/>
    </xf>
    <xf numFmtId="3" fontId="12" fillId="6" borderId="6" xfId="3" applyNumberFormat="1" applyFont="1" applyFill="1" applyBorder="1" applyAlignment="1">
      <alignment horizontal="center" vertical="center" wrapText="1" readingOrder="2"/>
    </xf>
    <xf numFmtId="9" fontId="12" fillId="6" borderId="6" xfId="1" applyFont="1" applyFill="1" applyBorder="1" applyAlignment="1">
      <alignment horizontal="center" vertical="center" wrapText="1" readingOrder="2"/>
    </xf>
    <xf numFmtId="0" fontId="12" fillId="9" borderId="6" xfId="3" applyFont="1" applyFill="1" applyBorder="1" applyAlignment="1">
      <alignment horizontal="center" vertical="center" wrapText="1" readingOrder="2"/>
    </xf>
    <xf numFmtId="3" fontId="12" fillId="9" borderId="6" xfId="3" applyNumberFormat="1" applyFont="1" applyFill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5" fillId="0" borderId="4" xfId="0" applyFont="1" applyBorder="1" applyAlignment="1">
      <alignment horizontal="center" vertical="center" wrapText="1" readingOrder="2"/>
    </xf>
    <xf numFmtId="0" fontId="5" fillId="0" borderId="5" xfId="0" applyFont="1" applyBorder="1" applyAlignment="1">
      <alignment horizontal="center" vertical="center" wrapText="1" readingOrder="2"/>
    </xf>
    <xf numFmtId="0" fontId="5" fillId="0" borderId="6" xfId="0" applyFont="1" applyBorder="1" applyAlignment="1">
      <alignment horizontal="center" vertical="center" wrapText="1" readingOrder="2"/>
    </xf>
    <xf numFmtId="0" fontId="10" fillId="0" borderId="6" xfId="0" applyFont="1" applyBorder="1" applyAlignment="1">
      <alignment horizontal="center" readingOrder="2"/>
    </xf>
    <xf numFmtId="165" fontId="6" fillId="7" borderId="1" xfId="0" applyNumberFormat="1" applyFont="1" applyFill="1" applyBorder="1" applyAlignment="1">
      <alignment horizontal="center" vertical="center" wrapText="1" readingOrder="2"/>
    </xf>
    <xf numFmtId="165" fontId="6" fillId="7" borderId="4" xfId="0" applyNumberFormat="1" applyFont="1" applyFill="1" applyBorder="1" applyAlignment="1">
      <alignment horizontal="center" vertical="center" wrapText="1" readingOrder="2"/>
    </xf>
    <xf numFmtId="165" fontId="6" fillId="7" borderId="5" xfId="0" applyNumberFormat="1" applyFont="1" applyFill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center" vertical="center" wrapText="1" readingOrder="2"/>
    </xf>
    <xf numFmtId="0" fontId="7" fillId="0" borderId="4" xfId="0" applyFont="1" applyBorder="1" applyAlignment="1">
      <alignment horizontal="center" vertical="center" wrapText="1" readingOrder="2"/>
    </xf>
    <xf numFmtId="0" fontId="7" fillId="0" borderId="5" xfId="0" applyFont="1" applyBorder="1" applyAlignment="1">
      <alignment horizontal="center" vertical="center" wrapText="1" readingOrder="2"/>
    </xf>
    <xf numFmtId="0" fontId="5" fillId="0" borderId="7" xfId="0" applyFont="1" applyBorder="1" applyAlignment="1">
      <alignment horizontal="right" vertical="center" wrapText="1" readingOrder="2"/>
    </xf>
    <xf numFmtId="0" fontId="5" fillId="0" borderId="8" xfId="0" applyFont="1" applyBorder="1" applyAlignment="1">
      <alignment horizontal="right" vertical="center" wrapText="1" readingOrder="2"/>
    </xf>
    <xf numFmtId="0" fontId="6" fillId="0" borderId="6" xfId="0" applyFont="1" applyBorder="1" applyAlignment="1">
      <alignment horizontal="center" vertical="center" readingOrder="2"/>
    </xf>
    <xf numFmtId="0" fontId="8" fillId="0" borderId="6" xfId="0" applyFont="1" applyBorder="1" applyAlignment="1">
      <alignment horizontal="center" vertical="center" wrapText="1" readingOrder="2"/>
    </xf>
    <xf numFmtId="0" fontId="9" fillId="0" borderId="6" xfId="0" applyFont="1" applyBorder="1" applyAlignment="1">
      <alignment horizontal="center" vertical="center" wrapText="1" readingOrder="2"/>
    </xf>
    <xf numFmtId="0" fontId="5" fillId="0" borderId="2" xfId="0" applyFont="1" applyBorder="1" applyAlignment="1">
      <alignment horizontal="right" vertical="center" wrapText="1" readingOrder="2"/>
    </xf>
    <xf numFmtId="0" fontId="5" fillId="0" borderId="3" xfId="0" applyFont="1" applyBorder="1" applyAlignment="1">
      <alignment horizontal="right" vertical="center" wrapText="1" readingOrder="2"/>
    </xf>
    <xf numFmtId="49" fontId="6" fillId="5" borderId="2" xfId="0" applyNumberFormat="1" applyFont="1" applyFill="1" applyBorder="1" applyAlignment="1">
      <alignment horizontal="center" vertical="center" readingOrder="2"/>
    </xf>
    <xf numFmtId="49" fontId="6" fillId="5" borderId="3" xfId="0" applyNumberFormat="1" applyFont="1" applyFill="1" applyBorder="1" applyAlignment="1">
      <alignment horizontal="center" vertical="center" readingOrder="2"/>
    </xf>
    <xf numFmtId="0" fontId="6" fillId="0" borderId="1" xfId="0" applyFont="1" applyBorder="1" applyAlignment="1">
      <alignment horizontal="center" vertical="center" readingOrder="2"/>
    </xf>
    <xf numFmtId="0" fontId="6" fillId="0" borderId="5" xfId="0" applyFont="1" applyBorder="1" applyAlignment="1">
      <alignment horizontal="center" vertical="center" readingOrder="2"/>
    </xf>
    <xf numFmtId="0" fontId="0" fillId="0" borderId="6" xfId="0" applyBorder="1" applyAlignment="1">
      <alignment horizontal="center"/>
    </xf>
    <xf numFmtId="0" fontId="5" fillId="0" borderId="7" xfId="0" applyFont="1" applyBorder="1" applyAlignment="1">
      <alignment horizontal="center" vertical="center" wrapText="1" readingOrder="2"/>
    </xf>
    <xf numFmtId="0" fontId="5" fillId="0" borderId="8" xfId="0" applyFont="1" applyBorder="1" applyAlignment="1">
      <alignment horizontal="center" vertical="center" wrapText="1" readingOrder="2"/>
    </xf>
    <xf numFmtId="0" fontId="0" fillId="0" borderId="6" xfId="0" applyBorder="1" applyAlignment="1">
      <alignment horizontal="center" readingOrder="2"/>
    </xf>
    <xf numFmtId="0" fontId="4" fillId="4" borderId="6" xfId="0" applyFont="1" applyFill="1" applyBorder="1" applyAlignment="1">
      <alignment horizontal="center" vertical="center" readingOrder="2"/>
    </xf>
    <xf numFmtId="0" fontId="5" fillId="4" borderId="6" xfId="0" applyFont="1" applyFill="1" applyBorder="1" applyAlignment="1">
      <alignment horizontal="right" vertical="center" wrapText="1" readingOrder="2"/>
    </xf>
    <xf numFmtId="0" fontId="6" fillId="0" borderId="6" xfId="0" applyFont="1" applyBorder="1" applyAlignment="1">
      <alignment horizontal="right" vertical="center" readingOrder="2"/>
    </xf>
    <xf numFmtId="0" fontId="5" fillId="0" borderId="6" xfId="0" applyFont="1" applyBorder="1" applyAlignment="1">
      <alignment horizontal="right" vertical="center" readingOrder="2"/>
    </xf>
  </cellXfs>
  <cellStyles count="4">
    <cellStyle name="Normal" xfId="0" builtinId="0"/>
    <cellStyle name="Percent" xfId="1" builtinId="5"/>
    <cellStyle name="טוב" xfId="2" builtinId="26"/>
    <cellStyle name="רע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9083A-0615-4354-9EAD-66F7E08B6B8C}">
  <sheetPr>
    <tabColor rgb="FF92D050"/>
  </sheetPr>
  <dimension ref="A1:U33"/>
  <sheetViews>
    <sheetView rightToLeft="1" tabSelected="1" workbookViewId="0">
      <selection sqref="A1:A6"/>
    </sheetView>
  </sheetViews>
  <sheetFormatPr defaultColWidth="8.75" defaultRowHeight="15" x14ac:dyDescent="0.2"/>
  <cols>
    <col min="1" max="1" width="4.25" customWidth="1"/>
    <col min="2" max="2" width="21.125" bestFit="1" customWidth="1"/>
    <col min="4" max="4" width="10.875" bestFit="1" customWidth="1"/>
    <col min="5" max="5" width="11.25" customWidth="1"/>
    <col min="7" max="7" width="7.25" customWidth="1"/>
    <col min="8" max="8" width="7.75" customWidth="1"/>
    <col min="9" max="9" width="10.25" bestFit="1" customWidth="1"/>
    <col min="10" max="10" width="10.75" bestFit="1" customWidth="1"/>
    <col min="11" max="11" width="10.25" customWidth="1"/>
    <col min="12" max="12" width="12.125" style="20" bestFit="1" customWidth="1"/>
    <col min="13" max="13" width="13.625" style="19" bestFit="1" customWidth="1"/>
    <col min="14" max="14" width="10.875" style="19" customWidth="1"/>
    <col min="15" max="15" width="13.875" customWidth="1"/>
    <col min="16" max="16" width="22.5" style="21" customWidth="1"/>
    <col min="17" max="17" width="12.75" style="21" customWidth="1"/>
    <col min="18" max="18" width="15" style="21" customWidth="1"/>
    <col min="19" max="19" width="10.875" style="22" customWidth="1"/>
  </cols>
  <sheetData>
    <row r="1" spans="1:21" ht="20.25" x14ac:dyDescent="0.2">
      <c r="A1" s="66"/>
      <c r="B1" s="67" t="s">
        <v>29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</row>
    <row r="2" spans="1:21" ht="14.25" x14ac:dyDescent="0.2">
      <c r="A2" s="66"/>
      <c r="B2" s="68" t="s">
        <v>30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</row>
    <row r="3" spans="1:21" ht="15.75" x14ac:dyDescent="0.2">
      <c r="A3" s="66"/>
      <c r="B3" s="69" t="s">
        <v>0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</row>
    <row r="4" spans="1:21" ht="14.25" x14ac:dyDescent="0.2">
      <c r="A4" s="66"/>
      <c r="B4" s="70" t="s">
        <v>1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</row>
    <row r="5" spans="1:21" ht="14.25" x14ac:dyDescent="0.2">
      <c r="A5" s="66"/>
      <c r="B5" s="70" t="s">
        <v>2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</row>
    <row r="6" spans="1:21" s="6" customFormat="1" ht="78.75" x14ac:dyDescent="0.2">
      <c r="A6" s="66"/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2" t="s">
        <v>12</v>
      </c>
      <c r="L6" s="3" t="s">
        <v>13</v>
      </c>
      <c r="M6" s="4" t="s">
        <v>14</v>
      </c>
      <c r="N6" s="1" t="s">
        <v>15</v>
      </c>
      <c r="O6" s="1" t="s">
        <v>16</v>
      </c>
      <c r="P6" s="1" t="s">
        <v>17</v>
      </c>
      <c r="Q6" s="1" t="s">
        <v>18</v>
      </c>
      <c r="R6" s="5" t="s">
        <v>19</v>
      </c>
      <c r="S6" s="1" t="s">
        <v>20</v>
      </c>
    </row>
    <row r="7" spans="1:21" ht="15.75" x14ac:dyDescent="0.2">
      <c r="A7" s="59" t="s">
        <v>31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</row>
    <row r="8" spans="1:21" ht="38.25" x14ac:dyDescent="0.2">
      <c r="A8" s="54">
        <v>1</v>
      </c>
      <c r="B8" s="55" t="s">
        <v>32</v>
      </c>
      <c r="C8" s="55" t="s">
        <v>33</v>
      </c>
      <c r="D8" s="56">
        <v>1613100780</v>
      </c>
      <c r="E8" s="56" t="s">
        <v>34</v>
      </c>
      <c r="F8" s="56" t="s">
        <v>35</v>
      </c>
      <c r="G8" s="23" t="s">
        <v>36</v>
      </c>
      <c r="H8" s="24">
        <v>100</v>
      </c>
      <c r="I8" s="25" t="s">
        <v>22</v>
      </c>
      <c r="J8" s="26">
        <v>330605</v>
      </c>
      <c r="K8" s="24">
        <v>1</v>
      </c>
      <c r="L8" s="26">
        <f>J8*K8</f>
        <v>330605</v>
      </c>
      <c r="M8" s="26">
        <f>L8*117/100</f>
        <v>386807.85</v>
      </c>
      <c r="N8" s="23"/>
      <c r="O8" s="41" t="s">
        <v>28</v>
      </c>
      <c r="P8" s="44" t="s">
        <v>37</v>
      </c>
      <c r="Q8" s="45"/>
      <c r="R8" s="46">
        <f>M8*(100-Q8)/100</f>
        <v>386807.85</v>
      </c>
      <c r="S8" s="49" t="s">
        <v>26</v>
      </c>
    </row>
    <row r="9" spans="1:21" ht="38.25" x14ac:dyDescent="0.2">
      <c r="A9" s="54"/>
      <c r="B9" s="55"/>
      <c r="C9" s="55"/>
      <c r="D9" s="56"/>
      <c r="E9" s="56"/>
      <c r="F9" s="56"/>
      <c r="G9" s="27" t="s">
        <v>38</v>
      </c>
      <c r="H9" s="28">
        <f>$J$8/J9*70+30</f>
        <v>94.224006349593992</v>
      </c>
      <c r="I9" s="18" t="s">
        <v>22</v>
      </c>
      <c r="J9" s="29">
        <v>360338</v>
      </c>
      <c r="K9" s="28">
        <v>1</v>
      </c>
      <c r="L9" s="29">
        <f>J9*K9</f>
        <v>360338</v>
      </c>
      <c r="M9" s="29">
        <f>L9*117/100</f>
        <v>421595.46</v>
      </c>
      <c r="N9" s="27"/>
      <c r="O9" s="42"/>
      <c r="P9" s="44"/>
      <c r="Q9" s="45"/>
      <c r="R9" s="47"/>
      <c r="S9" s="50"/>
    </row>
    <row r="10" spans="1:21" ht="26.45" customHeight="1" x14ac:dyDescent="0.2">
      <c r="A10" s="54"/>
      <c r="B10" s="55"/>
      <c r="C10" s="55"/>
      <c r="D10" s="56"/>
      <c r="E10" s="56"/>
      <c r="F10" s="56"/>
      <c r="G10" s="11" t="s">
        <v>39</v>
      </c>
      <c r="H10" s="28">
        <f>$J$8/J10*70+30</f>
        <v>97.691373749999997</v>
      </c>
      <c r="I10" s="18" t="s">
        <v>22</v>
      </c>
      <c r="J10" s="29">
        <f>400000/1.17</f>
        <v>341880.34188034188</v>
      </c>
      <c r="K10" s="28">
        <v>1</v>
      </c>
      <c r="L10" s="29">
        <f>J10*K10</f>
        <v>341880.34188034188</v>
      </c>
      <c r="M10" s="29">
        <f>L10*117/100</f>
        <v>400000</v>
      </c>
      <c r="N10" s="10"/>
      <c r="O10" s="42"/>
      <c r="P10" s="44"/>
      <c r="Q10" s="45"/>
      <c r="R10" s="47"/>
      <c r="S10" s="50"/>
    </row>
    <row r="11" spans="1:21" ht="26.45" customHeight="1" x14ac:dyDescent="0.2">
      <c r="A11" s="54"/>
      <c r="B11" s="55"/>
      <c r="C11" s="55"/>
      <c r="D11" s="56"/>
      <c r="E11" s="56"/>
      <c r="F11" s="56"/>
      <c r="G11" s="11" t="s">
        <v>40</v>
      </c>
      <c r="H11" s="28">
        <f>$J$8/J11*70+30</f>
        <v>88.469807983830222</v>
      </c>
      <c r="I11" s="18" t="s">
        <v>22</v>
      </c>
      <c r="J11" s="29">
        <v>395800</v>
      </c>
      <c r="K11" s="28">
        <v>1</v>
      </c>
      <c r="L11" s="29">
        <f>J11*K11</f>
        <v>395800</v>
      </c>
      <c r="M11" s="29">
        <f>L11*117/100</f>
        <v>463086</v>
      </c>
      <c r="N11" s="10"/>
      <c r="O11" s="43"/>
      <c r="P11" s="44"/>
      <c r="Q11" s="45"/>
      <c r="R11" s="48"/>
      <c r="S11" s="51"/>
    </row>
    <row r="12" spans="1:21" ht="14.25" customHeight="1" x14ac:dyDescent="0.2">
      <c r="A12" s="54"/>
      <c r="B12" s="64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</row>
    <row r="13" spans="1:21" ht="15.75" x14ac:dyDescent="0.2">
      <c r="A13" s="59" t="s">
        <v>41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</row>
    <row r="14" spans="1:21" ht="38.25" x14ac:dyDescent="0.2">
      <c r="A14" s="61">
        <v>2</v>
      </c>
      <c r="B14" s="12" t="s">
        <v>42</v>
      </c>
      <c r="C14" s="12" t="s">
        <v>43</v>
      </c>
      <c r="D14" s="14">
        <v>1811000786</v>
      </c>
      <c r="E14" s="15" t="s">
        <v>44</v>
      </c>
      <c r="F14" s="15" t="s">
        <v>45</v>
      </c>
      <c r="G14" s="7" t="s">
        <v>46</v>
      </c>
      <c r="H14" s="8">
        <v>100</v>
      </c>
      <c r="I14" s="9" t="s">
        <v>47</v>
      </c>
      <c r="J14" s="30">
        <v>10000</v>
      </c>
      <c r="K14" s="31">
        <v>3</v>
      </c>
      <c r="L14" s="32">
        <f>K14*J14</f>
        <v>30000</v>
      </c>
      <c r="M14" s="30">
        <f>L14*117/100</f>
        <v>35100</v>
      </c>
      <c r="N14" s="7" t="s">
        <v>23</v>
      </c>
      <c r="O14" s="16" t="s">
        <v>48</v>
      </c>
      <c r="P14" s="13" t="s">
        <v>24</v>
      </c>
      <c r="Q14" s="33"/>
      <c r="R14" s="34">
        <f>M14*(100-Q14)/100</f>
        <v>35100</v>
      </c>
      <c r="S14" s="35" t="s">
        <v>26</v>
      </c>
      <c r="T14" s="22"/>
      <c r="U14" s="17"/>
    </row>
    <row r="15" spans="1:21" ht="15" customHeight="1" x14ac:dyDescent="0.2">
      <c r="A15" s="62"/>
      <c r="B15" s="57" t="s">
        <v>49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</row>
    <row r="16" spans="1:21" ht="15.75" x14ac:dyDescent="0.2">
      <c r="A16" s="59" t="s">
        <v>50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</row>
    <row r="17" spans="1:19" ht="25.5" customHeight="1" x14ac:dyDescent="0.2">
      <c r="A17" s="54">
        <v>3</v>
      </c>
      <c r="B17" s="55" t="s">
        <v>51</v>
      </c>
      <c r="C17" s="55" t="s">
        <v>52</v>
      </c>
      <c r="D17" s="63"/>
      <c r="E17" s="56" t="s">
        <v>44</v>
      </c>
      <c r="F17" s="56" t="s">
        <v>53</v>
      </c>
      <c r="G17" s="36" t="s">
        <v>54</v>
      </c>
      <c r="H17" s="37">
        <v>100</v>
      </c>
      <c r="I17" s="30" t="s">
        <v>55</v>
      </c>
      <c r="J17" s="30"/>
      <c r="K17" s="38"/>
      <c r="L17" s="38"/>
      <c r="M17" s="38">
        <v>0.1</v>
      </c>
      <c r="N17" s="36" t="s">
        <v>23</v>
      </c>
      <c r="O17" s="41" t="s">
        <v>48</v>
      </c>
      <c r="P17" s="44" t="s">
        <v>56</v>
      </c>
      <c r="Q17" s="45"/>
      <c r="R17" s="46" t="s">
        <v>57</v>
      </c>
      <c r="S17" s="49" t="s">
        <v>26</v>
      </c>
    </row>
    <row r="18" spans="1:19" ht="26.45" customHeight="1" x14ac:dyDescent="0.2">
      <c r="A18" s="54"/>
      <c r="B18" s="55"/>
      <c r="C18" s="55"/>
      <c r="D18" s="63"/>
      <c r="E18" s="56"/>
      <c r="F18" s="56"/>
      <c r="G18" s="7" t="s">
        <v>58</v>
      </c>
      <c r="H18" s="8">
        <v>95</v>
      </c>
      <c r="I18" s="30" t="s">
        <v>55</v>
      </c>
      <c r="J18" s="9"/>
      <c r="K18" s="38"/>
      <c r="L18" s="38"/>
      <c r="M18" s="38">
        <v>0.1</v>
      </c>
      <c r="N18" s="7"/>
      <c r="O18" s="42"/>
      <c r="P18" s="44"/>
      <c r="Q18" s="45"/>
      <c r="R18" s="47"/>
      <c r="S18" s="50"/>
    </row>
    <row r="19" spans="1:19" ht="26.45" customHeight="1" x14ac:dyDescent="0.2">
      <c r="A19" s="54"/>
      <c r="B19" s="55"/>
      <c r="C19" s="55"/>
      <c r="D19" s="63"/>
      <c r="E19" s="56"/>
      <c r="F19" s="56"/>
      <c r="G19" s="7" t="s">
        <v>59</v>
      </c>
      <c r="H19" s="8">
        <v>95</v>
      </c>
      <c r="I19" s="30" t="s">
        <v>55</v>
      </c>
      <c r="J19" s="9"/>
      <c r="K19" s="38"/>
      <c r="L19" s="38"/>
      <c r="M19" s="38">
        <v>0.1</v>
      </c>
      <c r="N19" s="7"/>
      <c r="O19" s="42"/>
      <c r="P19" s="44"/>
      <c r="Q19" s="45"/>
      <c r="R19" s="47"/>
      <c r="S19" s="50"/>
    </row>
    <row r="20" spans="1:19" ht="26.45" customHeight="1" x14ac:dyDescent="0.2">
      <c r="A20" s="54"/>
      <c r="B20" s="55"/>
      <c r="C20" s="55"/>
      <c r="D20" s="63"/>
      <c r="E20" s="56"/>
      <c r="F20" s="56"/>
      <c r="G20" s="7" t="s">
        <v>60</v>
      </c>
      <c r="H20" s="8">
        <v>95</v>
      </c>
      <c r="I20" s="30" t="s">
        <v>55</v>
      </c>
      <c r="J20" s="9"/>
      <c r="K20" s="38"/>
      <c r="L20" s="38"/>
      <c r="M20" s="38">
        <v>0.1</v>
      </c>
      <c r="N20" s="7"/>
      <c r="O20" s="43"/>
      <c r="P20" s="44"/>
      <c r="Q20" s="45"/>
      <c r="R20" s="48"/>
      <c r="S20" s="51"/>
    </row>
    <row r="21" spans="1:19" ht="14.25" customHeight="1" x14ac:dyDescent="0.2">
      <c r="A21" s="54"/>
      <c r="B21" s="57" t="s">
        <v>61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</row>
    <row r="22" spans="1:19" ht="15.75" x14ac:dyDescent="0.2">
      <c r="A22" s="59" t="s">
        <v>62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</row>
    <row r="23" spans="1:19" ht="38.25" x14ac:dyDescent="0.2">
      <c r="A23" s="61">
        <v>4</v>
      </c>
      <c r="B23" s="12" t="s">
        <v>63</v>
      </c>
      <c r="C23" s="12" t="s">
        <v>64</v>
      </c>
      <c r="D23" s="14"/>
      <c r="E23" s="15" t="s">
        <v>44</v>
      </c>
      <c r="F23" s="15" t="s">
        <v>21</v>
      </c>
      <c r="G23" s="7" t="s">
        <v>65</v>
      </c>
      <c r="H23" s="8">
        <v>100</v>
      </c>
      <c r="I23" s="9" t="s">
        <v>25</v>
      </c>
      <c r="J23" s="30">
        <v>50</v>
      </c>
      <c r="K23" s="31">
        <v>60</v>
      </c>
      <c r="L23" s="32">
        <f>K23*J23</f>
        <v>3000</v>
      </c>
      <c r="M23" s="30">
        <f>L23*117/100</f>
        <v>3510</v>
      </c>
      <c r="N23" s="7" t="s">
        <v>23</v>
      </c>
      <c r="O23" s="16" t="s">
        <v>48</v>
      </c>
      <c r="P23" s="13" t="s">
        <v>24</v>
      </c>
      <c r="Q23" s="33"/>
      <c r="R23" s="34">
        <f>M23*(100-Q23)/100</f>
        <v>3510</v>
      </c>
      <c r="S23" s="35" t="s">
        <v>26</v>
      </c>
    </row>
    <row r="24" spans="1:19" ht="14.25" x14ac:dyDescent="0.2">
      <c r="A24" s="62"/>
      <c r="B24" s="57" t="s">
        <v>66</v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</row>
    <row r="25" spans="1:19" ht="15.75" x14ac:dyDescent="0.2">
      <c r="A25" s="59" t="s">
        <v>67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</row>
    <row r="26" spans="1:19" ht="38.25" x14ac:dyDescent="0.2">
      <c r="A26" s="54">
        <v>5</v>
      </c>
      <c r="B26" s="55" t="s">
        <v>68</v>
      </c>
      <c r="C26" s="55" t="s">
        <v>69</v>
      </c>
      <c r="D26" s="56">
        <v>1613100782</v>
      </c>
      <c r="E26" s="56" t="s">
        <v>70</v>
      </c>
      <c r="F26" s="56" t="s">
        <v>35</v>
      </c>
      <c r="G26" s="23" t="s">
        <v>71</v>
      </c>
      <c r="H26" s="24"/>
      <c r="I26" s="25" t="s">
        <v>27</v>
      </c>
      <c r="J26" s="26" t="s">
        <v>72</v>
      </c>
      <c r="K26" s="24" t="s">
        <v>73</v>
      </c>
      <c r="L26" s="26"/>
      <c r="M26" s="26"/>
      <c r="N26" s="23"/>
      <c r="O26" s="41" t="s">
        <v>28</v>
      </c>
      <c r="P26" s="44" t="s">
        <v>74</v>
      </c>
      <c r="Q26" s="45"/>
      <c r="R26" s="46">
        <v>200000</v>
      </c>
      <c r="S26" s="49" t="s">
        <v>26</v>
      </c>
    </row>
    <row r="27" spans="1:19" ht="38.25" x14ac:dyDescent="0.2">
      <c r="A27" s="54"/>
      <c r="B27" s="55"/>
      <c r="C27" s="55"/>
      <c r="D27" s="56"/>
      <c r="E27" s="56"/>
      <c r="F27" s="56"/>
      <c r="G27" s="39" t="s">
        <v>75</v>
      </c>
      <c r="H27" s="40"/>
      <c r="I27" s="25" t="s">
        <v>27</v>
      </c>
      <c r="J27" s="26" t="s">
        <v>72</v>
      </c>
      <c r="K27" s="40" t="s">
        <v>76</v>
      </c>
      <c r="L27" s="26"/>
      <c r="M27" s="26"/>
      <c r="N27" s="39"/>
      <c r="O27" s="42"/>
      <c r="P27" s="44"/>
      <c r="Q27" s="45"/>
      <c r="R27" s="47"/>
      <c r="S27" s="50"/>
    </row>
    <row r="28" spans="1:19" ht="26.45" customHeight="1" x14ac:dyDescent="0.2">
      <c r="A28" s="54"/>
      <c r="B28" s="55"/>
      <c r="C28" s="55"/>
      <c r="D28" s="56"/>
      <c r="E28" s="56"/>
      <c r="F28" s="56"/>
      <c r="G28" s="23" t="s">
        <v>77</v>
      </c>
      <c r="H28" s="40"/>
      <c r="I28" s="25" t="s">
        <v>27</v>
      </c>
      <c r="J28" s="26" t="s">
        <v>72</v>
      </c>
      <c r="K28" s="40" t="s">
        <v>78</v>
      </c>
      <c r="L28" s="26"/>
      <c r="M28" s="26"/>
      <c r="N28" s="23"/>
      <c r="O28" s="42"/>
      <c r="P28" s="44"/>
      <c r="Q28" s="45"/>
      <c r="R28" s="47"/>
      <c r="S28" s="50"/>
    </row>
    <row r="29" spans="1:19" ht="26.45" customHeight="1" x14ac:dyDescent="0.2">
      <c r="A29" s="54"/>
      <c r="B29" s="55"/>
      <c r="C29" s="55"/>
      <c r="D29" s="56"/>
      <c r="E29" s="56"/>
      <c r="F29" s="56"/>
      <c r="G29" s="23" t="s">
        <v>79</v>
      </c>
      <c r="H29" s="40"/>
      <c r="I29" s="25" t="s">
        <v>27</v>
      </c>
      <c r="J29" s="26" t="s">
        <v>72</v>
      </c>
      <c r="K29" s="40" t="s">
        <v>80</v>
      </c>
      <c r="L29" s="26"/>
      <c r="M29" s="26"/>
      <c r="N29" s="23"/>
      <c r="O29" s="43"/>
      <c r="P29" s="44"/>
      <c r="Q29" s="45"/>
      <c r="R29" s="48"/>
      <c r="S29" s="51"/>
    </row>
    <row r="30" spans="1:19" ht="14.25" customHeight="1" x14ac:dyDescent="0.2">
      <c r="A30" s="54"/>
      <c r="B30" s="52" t="s">
        <v>81</v>
      </c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</row>
    <row r="31" spans="1:19" ht="15.75" x14ac:dyDescent="0.2">
      <c r="A31" s="59" t="s">
        <v>82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</row>
    <row r="32" spans="1:19" ht="38.25" x14ac:dyDescent="0.2">
      <c r="A32" s="61">
        <v>6</v>
      </c>
      <c r="B32" s="12" t="s">
        <v>83</v>
      </c>
      <c r="C32" s="12" t="s">
        <v>84</v>
      </c>
      <c r="D32" s="14">
        <v>1621000750</v>
      </c>
      <c r="E32" s="15" t="s">
        <v>44</v>
      </c>
      <c r="F32" s="15" t="s">
        <v>85</v>
      </c>
      <c r="G32" s="7" t="s">
        <v>86</v>
      </c>
      <c r="H32" s="8">
        <v>100</v>
      </c>
      <c r="I32" s="9" t="s">
        <v>25</v>
      </c>
      <c r="J32" s="30">
        <v>270</v>
      </c>
      <c r="K32" s="31">
        <v>200</v>
      </c>
      <c r="L32" s="32">
        <f>K32*J32</f>
        <v>54000</v>
      </c>
      <c r="M32" s="30">
        <f>L32*117/100</f>
        <v>63180</v>
      </c>
      <c r="N32" s="7" t="s">
        <v>23</v>
      </c>
      <c r="O32" s="16" t="s">
        <v>48</v>
      </c>
      <c r="P32" s="13" t="s">
        <v>24</v>
      </c>
      <c r="Q32" s="33"/>
      <c r="R32" s="34">
        <f>M32*(100-Q32)/100</f>
        <v>63180</v>
      </c>
      <c r="S32" s="35" t="s">
        <v>26</v>
      </c>
    </row>
    <row r="33" spans="1:19" ht="14.25" x14ac:dyDescent="0.2">
      <c r="A33" s="62"/>
      <c r="B33" s="57" t="s">
        <v>87</v>
      </c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</row>
  </sheetData>
  <mergeCells count="54">
    <mergeCell ref="A1:A6"/>
    <mergeCell ref="B1:S1"/>
    <mergeCell ref="B2:S2"/>
    <mergeCell ref="B3:S3"/>
    <mergeCell ref="B4:S4"/>
    <mergeCell ref="B5:S5"/>
    <mergeCell ref="A7:S7"/>
    <mergeCell ref="A8:A12"/>
    <mergeCell ref="B8:B11"/>
    <mergeCell ref="C8:C11"/>
    <mergeCell ref="D8:D11"/>
    <mergeCell ref="E8:E11"/>
    <mergeCell ref="F8:F11"/>
    <mergeCell ref="O8:O11"/>
    <mergeCell ref="P8:P11"/>
    <mergeCell ref="Q8:Q11"/>
    <mergeCell ref="A16:S16"/>
    <mergeCell ref="R8:R11"/>
    <mergeCell ref="S8:S11"/>
    <mergeCell ref="B12:S12"/>
    <mergeCell ref="A13:S13"/>
    <mergeCell ref="A14:A15"/>
    <mergeCell ref="B15:S15"/>
    <mergeCell ref="A31:S31"/>
    <mergeCell ref="A32:A33"/>
    <mergeCell ref="B33:S33"/>
    <mergeCell ref="O17:O20"/>
    <mergeCell ref="P17:P20"/>
    <mergeCell ref="Q17:Q20"/>
    <mergeCell ref="R17:R20"/>
    <mergeCell ref="A25:S25"/>
    <mergeCell ref="A17:A21"/>
    <mergeCell ref="B17:B20"/>
    <mergeCell ref="C17:C20"/>
    <mergeCell ref="D17:D20"/>
    <mergeCell ref="E17:E20"/>
    <mergeCell ref="F17:F20"/>
    <mergeCell ref="S17:S20"/>
    <mergeCell ref="B21:S21"/>
    <mergeCell ref="A22:S22"/>
    <mergeCell ref="A23:A24"/>
    <mergeCell ref="B24:S24"/>
    <mergeCell ref="B30:S30"/>
    <mergeCell ref="A26:A30"/>
    <mergeCell ref="B26:B29"/>
    <mergeCell ref="C26:C29"/>
    <mergeCell ref="D26:D29"/>
    <mergeCell ref="E26:E29"/>
    <mergeCell ref="F26:F29"/>
    <mergeCell ref="O26:O29"/>
    <mergeCell ref="P26:P29"/>
    <mergeCell ref="Q26:Q29"/>
    <mergeCell ref="R26:R29"/>
    <mergeCell ref="S26:S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2022-2 18-1-22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ksuser</cp:lastModifiedBy>
  <dcterms:created xsi:type="dcterms:W3CDTF">2022-05-11T07:53:07Z</dcterms:created>
  <dcterms:modified xsi:type="dcterms:W3CDTF">2022-05-17T08:23:09Z</dcterms:modified>
</cp:coreProperties>
</file>