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2\פרוטוקולים ועדת התקשרויות 2022 רחלי\"/>
    </mc:Choice>
  </mc:AlternateContent>
  <xr:revisionPtr revIDLastSave="0" documentId="13_ncr:1_{6B74A8B3-6F79-4117-B8CA-543D4D0B1D0F}" xr6:coauthVersionLast="47" xr6:coauthVersionMax="47" xr10:uidLastSave="{00000000-0000-0000-0000-000000000000}"/>
  <bookViews>
    <workbookView xWindow="-120" yWindow="-120" windowWidth="29040" windowHeight="15840" xr2:uid="{E7B8ACCE-004D-4DDC-9047-2CC8F1242CC6}"/>
  </bookViews>
  <sheets>
    <sheet name="2022-1 4-1-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42" i="1" l="1"/>
  <c r="R235" i="1"/>
  <c r="R226" i="1"/>
  <c r="R218" i="1"/>
  <c r="R211" i="1"/>
  <c r="R205" i="1"/>
  <c r="R195" i="1"/>
  <c r="R188" i="1"/>
  <c r="R181" i="1"/>
  <c r="R174" i="1"/>
  <c r="R164" i="1"/>
  <c r="R157" i="1"/>
  <c r="R150" i="1"/>
  <c r="R144" i="1"/>
  <c r="R138" i="1"/>
  <c r="R132" i="1"/>
  <c r="R126" i="1"/>
  <c r="R120" i="1"/>
  <c r="R114" i="1"/>
  <c r="L111" i="1"/>
  <c r="M111" i="1" s="1"/>
  <c r="H111" i="1"/>
  <c r="M110" i="1"/>
  <c r="L110" i="1"/>
  <c r="L109" i="1"/>
  <c r="M109" i="1" s="1"/>
  <c r="L108" i="1"/>
  <c r="M108" i="1" s="1"/>
  <c r="R108" i="1" s="1"/>
  <c r="R102" i="1"/>
  <c r="L99" i="1"/>
  <c r="M99" i="1" s="1"/>
  <c r="L98" i="1"/>
  <c r="M98" i="1" s="1"/>
  <c r="L97" i="1"/>
  <c r="M97" i="1" s="1"/>
  <c r="L96" i="1"/>
  <c r="M96" i="1" s="1"/>
  <c r="R96" i="1" s="1"/>
  <c r="L93" i="1"/>
  <c r="M93" i="1" s="1"/>
  <c r="L92" i="1"/>
  <c r="M92" i="1" s="1"/>
  <c r="L91" i="1"/>
  <c r="M91" i="1" s="1"/>
  <c r="L90" i="1"/>
  <c r="M90" i="1" s="1"/>
  <c r="R90" i="1" s="1"/>
  <c r="L87" i="1"/>
  <c r="M87" i="1" s="1"/>
  <c r="L86" i="1"/>
  <c r="M86" i="1" s="1"/>
  <c r="L85" i="1"/>
  <c r="M85" i="1" s="1"/>
  <c r="L84" i="1"/>
  <c r="M84" i="1" s="1"/>
  <c r="R84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R76" i="1" s="1"/>
  <c r="R68" i="1"/>
  <c r="R60" i="1"/>
  <c r="L57" i="1"/>
  <c r="M57" i="1" s="1"/>
  <c r="L56" i="1"/>
  <c r="M56" i="1" s="1"/>
  <c r="L55" i="1"/>
  <c r="M55" i="1" s="1"/>
  <c r="L54" i="1"/>
  <c r="M54" i="1" s="1"/>
  <c r="R54" i="1" s="1"/>
  <c r="L51" i="1"/>
  <c r="M51" i="1" s="1"/>
  <c r="L50" i="1"/>
  <c r="M50" i="1" s="1"/>
  <c r="L49" i="1"/>
  <c r="M49" i="1" s="1"/>
  <c r="L48" i="1"/>
  <c r="M48" i="1" s="1"/>
  <c r="R48" i="1" s="1"/>
  <c r="L44" i="1"/>
  <c r="M44" i="1" s="1"/>
  <c r="L43" i="1"/>
  <c r="M43" i="1" s="1"/>
  <c r="L42" i="1"/>
  <c r="M42" i="1" s="1"/>
  <c r="L36" i="1"/>
  <c r="M36" i="1" s="1"/>
  <c r="R36" i="1" s="1"/>
  <c r="L31" i="1"/>
  <c r="M31" i="1" s="1"/>
  <c r="L30" i="1"/>
  <c r="M30" i="1" s="1"/>
  <c r="L26" i="1"/>
  <c r="M26" i="1" s="1"/>
  <c r="H26" i="1"/>
  <c r="L25" i="1"/>
  <c r="M25" i="1" s="1"/>
  <c r="H25" i="1"/>
  <c r="L24" i="1"/>
  <c r="M24" i="1" s="1"/>
  <c r="R24" i="1" s="1"/>
  <c r="K20" i="1"/>
  <c r="L20" i="1" s="1"/>
  <c r="M20" i="1" s="1"/>
  <c r="R20" i="1" s="1"/>
  <c r="R17" i="1"/>
  <c r="M17" i="1"/>
  <c r="M14" i="1"/>
  <c r="R14" i="1" s="1"/>
  <c r="L11" i="1"/>
  <c r="M11" i="1" s="1"/>
  <c r="H11" i="1"/>
  <c r="M10" i="1"/>
  <c r="M9" i="1"/>
  <c r="L8" i="1"/>
  <c r="M8" i="1" s="1"/>
  <c r="R8" i="1" s="1"/>
  <c r="R30" i="1" l="1"/>
</calcChain>
</file>

<file path=xl/sharedStrings.xml><?xml version="1.0" encoding="utf-8"?>
<sst xmlns="http://schemas.openxmlformats.org/spreadsheetml/2006/main" count="824" uniqueCount="246">
  <si>
    <t>פרוטוקול ועדת התקשרויות מס' 2022-01 תאריך: 04/01/2022</t>
  </si>
  <si>
    <t>משתתפים: יובל בודניצקי - מנכ"ל העירייה, צחי בן אדרת- מ"מ גזבר, אלון בן זקן - יועמ"ש, רעות סימונס -מ"מ רכזת הוועדה, מהנדסת העיר- עליזה זיידלר גרנות, מנהלים רלוונטים</t>
  </si>
  <si>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</si>
  <si>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</si>
  <si>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</si>
  <si>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</si>
  <si>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</si>
  <si>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</si>
  <si>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</si>
  <si>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</si>
  <si>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</si>
  <si>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</si>
  <si>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</si>
  <si>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</si>
  <si>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</si>
  <si>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</si>
  <si>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</si>
  <si>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מאגר יועצים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</si>
  <si>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</si>
  <si>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</si>
  <si>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</si>
  <si>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</si>
  <si>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סטטוס טיפול</t>
  </si>
  <si>
    <t>החלטה מס' 2022-01-01</t>
  </si>
  <si>
    <t>ליווי אגרונומי לפרוייקט ניקוז רחוב הרמה 7</t>
  </si>
  <si>
    <t>שמעון גיטליץ - מנהל אגף תשתיות פיתוח ובינוי</t>
  </si>
  <si>
    <t>יעוץ אגרונומי</t>
  </si>
  <si>
    <t>הנדסה</t>
  </si>
  <si>
    <t>אהרון ברגר</t>
  </si>
  <si>
    <t>סכום קבוע</t>
  </si>
  <si>
    <t>V</t>
  </si>
  <si>
    <t xml:space="preserve">אושרה ההצעה עם הציון המשוקלל הגבוה ביותר </t>
  </si>
  <si>
    <t>אושר פה אחד</t>
  </si>
  <si>
    <t>פתילת המדבר</t>
  </si>
  <si>
    <t>אור-לי שפירא</t>
  </si>
  <si>
    <t>אלכס שפירא</t>
  </si>
  <si>
    <t>לא התקבל</t>
  </si>
  <si>
    <t>החלטה מס' 2022-01-02</t>
  </si>
  <si>
    <t>הגדלה - פרוייקט בן גוריון יועץ תנועה</t>
  </si>
  <si>
    <t xml:space="preserve"> מס מרכבה 1001002493</t>
  </si>
  <si>
    <t>יעוץ תנועה</t>
  </si>
  <si>
    <t>אמי מתום</t>
  </si>
  <si>
    <t>אושרה ההצעה לפי סעיף 3.21 לנוהל התקשרויות</t>
  </si>
  <si>
    <t>הארכת חוזה קיים בשל תוספת עבודה (מאברהם קרן לתל חי), הגדלת שטח העבודה ב 15% ורה - תכנון עקב דרישות מהנדסי תנועה עירוניים</t>
  </si>
  <si>
    <t>החלטה מס' 2022-01-03</t>
  </si>
  <si>
    <t>הגדלת חוזה -יעןץ שוטף - כבישים</t>
  </si>
  <si>
    <t>תב"ר תכנון</t>
  </si>
  <si>
    <t>יעוץ הנדסי</t>
  </si>
  <si>
    <t>ולדימיר לוין</t>
  </si>
  <si>
    <t>סכום שעתי</t>
  </si>
  <si>
    <t>לא אושר</t>
  </si>
  <si>
    <t>ירד מסדר היום</t>
  </si>
  <si>
    <t xml:space="preserve">הארכת חוזה קיים מס' 621/20  עד סוף שנת 2022 </t>
  </si>
  <si>
    <t>החלטה מס' 2022-01--04</t>
  </si>
  <si>
    <t>הגדלה - יעוץ שוטף פיתוח סביבתי</t>
  </si>
  <si>
    <t>אדריכל נוף</t>
  </si>
  <si>
    <t>חגית ברגמן</t>
  </si>
  <si>
    <t>הופץ</t>
  </si>
  <si>
    <t>החלטה מס' 2022-01-05</t>
  </si>
  <si>
    <t>שביל אופניים בן יהודה - בטיחות ונגישות</t>
  </si>
  <si>
    <t>תב"ר 25006</t>
  </si>
  <si>
    <t>יעוץ בטיחות</t>
  </si>
  <si>
    <t>יוסי שחר</t>
  </si>
  <si>
    <t>סכום לפרויקט</t>
  </si>
  <si>
    <t>לבטח הנדסה ובטיחות</t>
  </si>
  <si>
    <t>שמר בטיחות והנדסה</t>
  </si>
  <si>
    <t>החלטה מס' 2022-01--06</t>
  </si>
  <si>
    <t>הגדלה - ייעוץ שימור - מתחם החאן.</t>
  </si>
  <si>
    <t>מיכל שרייבר גלבנדורף אדריכלית העיר</t>
  </si>
  <si>
    <t>עוץ אדריכלי</t>
  </si>
  <si>
    <t>נאור מימר</t>
  </si>
  <si>
    <t>החלטה מס'2022-01-07-</t>
  </si>
  <si>
    <t>הגדלה - תכנית גגות כס/1/1/גג/ד</t>
  </si>
  <si>
    <t>שחר רוזנפלד אדריכלים</t>
  </si>
  <si>
    <t>לא נדון, יעלה בוועדה הבאה</t>
  </si>
  <si>
    <t xml:space="preserve">הגדלה 2 לחוזה מספר 467/18 הגדלה 1 175/20 סה"כ אחרי 2 הגדלות 59,025+ מע"מ   סה"כ 69,059 כולל מע"מ </t>
  </si>
  <si>
    <t>החלטה מס' 2022-01-08</t>
  </si>
  <si>
    <t>שימור בית הכנסת הגדול ( תיק תיעוד + תכנון לביצוע)</t>
  </si>
  <si>
    <t xml:space="preserve">נאור מימר </t>
  </si>
  <si>
    <t>אושרה ההצעה עם הציון המשוקלל הגבוה ביותר</t>
  </si>
  <si>
    <t>אושר תיק תיעוד בלבד בסך 40 אש"ח בתוספת מע"מ, מהיועץ נאור מימר</t>
  </si>
  <si>
    <t>46,800 ₪</t>
  </si>
  <si>
    <t xml:space="preserve">אורי פדן </t>
  </si>
  <si>
    <t xml:space="preserve">גרואג הראל </t>
  </si>
  <si>
    <t>החלטה מס' 2022-01-09</t>
  </si>
  <si>
    <t xml:space="preserve">תכנון רמזורים טשרניחובסקי/בן יהודה וטשרניחובסקי/ דוד רמז </t>
  </si>
  <si>
    <t>נדיה בוגון - ס. מנהל אגף תשתיות פיתוח ובינוי</t>
  </si>
  <si>
    <t>רונן שכנר</t>
  </si>
  <si>
    <t>מהוד הנדסה</t>
  </si>
  <si>
    <t>נתן תומר הנדסה</t>
  </si>
  <si>
    <t>אמאב</t>
  </si>
  <si>
    <t>תכנון רמזורים טשרניחובסקי/בן יהודה וטשרניחובסקי/דוד רמז על פי מצב קיים ונפחי תנועה על פי ספירות תנועה, עדכון גאומטריה והסדרי תנועה על פי שינוים בסטטוטוריקה ותכניות בסביב. עדכון רמזור על פי שינוים בהסדרי תנועה</t>
  </si>
  <si>
    <t>החלטה מס' 2022-01-10</t>
  </si>
  <si>
    <t>יעוץ שוטף נגישות</t>
  </si>
  <si>
    <t>יעוץ נגישות</t>
  </si>
  <si>
    <t>ציפי סלמה</t>
  </si>
  <si>
    <t>מגי פניגשטיין</t>
  </si>
  <si>
    <t>תמר נגישות</t>
  </si>
  <si>
    <t>אלכס ברגמן</t>
  </si>
  <si>
    <t>יעוץ  שוטף נגישות ל-50 שעות חודשיות</t>
  </si>
  <si>
    <t>החלטה מס' 2022-01-11</t>
  </si>
  <si>
    <t>תכנון פיזי שביל אופניים ברחוב אז''ר</t>
  </si>
  <si>
    <t>נתן תומר</t>
  </si>
  <si>
    <t>קראוס חן</t>
  </si>
  <si>
    <t>לוי שטרק</t>
  </si>
  <si>
    <t>תדם</t>
  </si>
  <si>
    <t>חסון ירושלמי</t>
  </si>
  <si>
    <t>החלטה מס' 2022-01-12</t>
  </si>
  <si>
    <t>תכנון פיזי שביל אופניים ברחוב הגליל</t>
  </si>
  <si>
    <t xml:space="preserve">לוי שטרק עם הנחה </t>
  </si>
  <si>
    <t>חסן ירושלמי</t>
  </si>
  <si>
    <t>החלטה מס' 2022-01-13</t>
  </si>
  <si>
    <t>תכנון פיזי שביל אופניים ברחוב רופין</t>
  </si>
  <si>
    <t>החלטה מס' 2022-01-14</t>
  </si>
  <si>
    <t>תכנון פיתוח נוף שביל אופניים ברחוב אזר</t>
  </si>
  <si>
    <t>קרני גרשטיין אדריכלות נוף</t>
  </si>
  <si>
    <t>צור וולף</t>
  </si>
  <si>
    <t>ויצמן אדריכלים</t>
  </si>
  <si>
    <t>נעמה אשל – בקרה ותכנון נוף בע"מ</t>
  </si>
  <si>
    <t>החלטה מס' 2022-01-15</t>
  </si>
  <si>
    <t>תכנון פיתוח נוף שביל אופניים ברחוב הגליל</t>
  </si>
  <si>
    <t>החלטה מס' 2022-01-16</t>
  </si>
  <si>
    <t>תכנון פיתוח נוף שביל אופניים ברחוב רופין</t>
  </si>
  <si>
    <t>החלטה מס' 2022-01-17</t>
  </si>
  <si>
    <t>יעוץ אגרונומי לתכנון שביל אופניים ברחוב אזר</t>
  </si>
  <si>
    <t>אור לי שפירא רוטמן</t>
  </si>
  <si>
    <t>אלעד אורי - אגרונום ומדביר</t>
  </si>
  <si>
    <t>פתילת המדבר בע''מ</t>
  </si>
  <si>
    <t>רוזנברג איכות החיים בע''מ</t>
  </si>
  <si>
    <t>החלטה מס' 2022-01-18</t>
  </si>
  <si>
    <t>יעוץ אגרונומי לתכנון שביל אופניים ברחוב הגליל</t>
  </si>
  <si>
    <t>החלטה מס' 2022-01-19</t>
  </si>
  <si>
    <t>יעוץ אגרונומי לתכנון שביל אופניים ברחוב רופין</t>
  </si>
  <si>
    <t>החלטה מס' 2022-01-20</t>
  </si>
  <si>
    <t>תכנון פיתוח נוף שביל אופניים ברחוב אזר - יועץ נגישות</t>
  </si>
  <si>
    <t>החלטה מס' 2022-01-21</t>
  </si>
  <si>
    <t>תכנון פיתוח נוף שביל אופניים ברחוב הגליל - יועץ נגישות</t>
  </si>
  <si>
    <t>החלטה מס' 2022-01-22</t>
  </si>
  <si>
    <t>תכנון פיתוח נוף שביל אופניים ברחוב רופין - יועץ נגישות</t>
  </si>
  <si>
    <t>החלטה מס' 2022-01-23</t>
  </si>
  <si>
    <t>הכנת תרשימים להסדרי תנועה זמניים לאגפי העירייה</t>
  </si>
  <si>
    <t>בועז גרוס</t>
  </si>
  <si>
    <t>מרק שיר</t>
  </si>
  <si>
    <t>קיו.טי.אי</t>
  </si>
  <si>
    <t>החלטה מס' 2022-01-24</t>
  </si>
  <si>
    <t>פרויקט שימור בית יופה בגן מנשה - יועץ אגרונום</t>
  </si>
  <si>
    <t>מיכאל זלדין - סגן מה"ע ומנהל מח' מבני ציבור</t>
  </si>
  <si>
    <t>עמי פרנקל אגרונום</t>
  </si>
  <si>
    <t>פתילת המדבר בע"מ</t>
  </si>
  <si>
    <t>אהרון ברגר אגרונום</t>
  </si>
  <si>
    <t>אדיר יעוץ ופקוח נופי בע"מ</t>
  </si>
  <si>
    <t>החלטה מס' 2022-01-25</t>
  </si>
  <si>
    <t>פרויקט שימור בית יופה בגן מנשה - יעוץ אינסטלציה</t>
  </si>
  <si>
    <t>יעוץ אינסטלציה</t>
  </si>
  <si>
    <t>דרך ארץ הנדסה בע"מ - אבי חמרה</t>
  </si>
  <si>
    <t>אוסאמה פרח מהנדסים יועצים</t>
  </si>
  <si>
    <t>ש. עגנון ושות' בע"מ</t>
  </si>
  <si>
    <t>ל.קיז'נר מהנדסים ויועצים בע"מ</t>
  </si>
  <si>
    <t>אהוד ויסברג ושות' הנדסת מערכות בע"מ</t>
  </si>
  <si>
    <t>החלטה מס' 2022-01-26</t>
  </si>
  <si>
    <t>פרויקט שימור בית יופה בגן מנשה - יועץ אקוסטיקה</t>
  </si>
  <si>
    <t>יעוץ אקוסטיקה</t>
  </si>
  <si>
    <t>סכום פרויקט</t>
  </si>
  <si>
    <t>עדוא יאיר - ייעוץ אקוסטי</t>
  </si>
  <si>
    <t>האקוסטיקאים - יעוץ אקוסטי</t>
  </si>
  <si>
    <t>ארז ערן מהנדסים יועצי אקוסטיקה</t>
  </si>
  <si>
    <t>רזאור הנדסה ויעוץ בע"מ</t>
  </si>
  <si>
    <t>החלטה מס' 2022-01-27</t>
  </si>
  <si>
    <t>פרויקט שימור בית יופה בגן מנשה- יועץ בטיחות</t>
  </si>
  <si>
    <t>אלון בטיחות וגהות בע"מ</t>
  </si>
  <si>
    <t>יוסי שחר יעוץ בטיחות וניהול סיכונים בע"מ</t>
  </si>
  <si>
    <t>סייפטי פוניט - גיל אלבויים</t>
  </si>
  <si>
    <t>לבטח הנדסה ובטיחות בע"מ</t>
  </si>
  <si>
    <t>יוסי ברקי בע"מ - ממונה ויועץ בטיחות</t>
  </si>
  <si>
    <t>ברקן - יועצי בטיחות בע"מ - בועז ברק</t>
  </si>
  <si>
    <t>ערן סויקה הנדסה ונגישות בע"מ</t>
  </si>
  <si>
    <t>החלטה מס' 2022-01-28</t>
  </si>
  <si>
    <t>פרויקט שימור בית יופה בגן מנשה - יעוץ בניה ירוקה</t>
  </si>
  <si>
    <t>יעוץ בניה ירוקה</t>
  </si>
  <si>
    <t>אברגריין</t>
  </si>
  <si>
    <t>גרינר קיימות ובניה ירוקה בע"מ</t>
  </si>
  <si>
    <t>אלתר תכנון ופיתוח נוף והשקיה</t>
  </si>
  <si>
    <t>ויטל הררי מתכננים ויועצים בע"מ</t>
  </si>
  <si>
    <t>החלטה מס' 2022-01-29</t>
  </si>
  <si>
    <t>פרויקט שימור בית יופה בגן מנשה - יעוץ חשמל</t>
  </si>
  <si>
    <t>יעוץ חשמל</t>
  </si>
  <si>
    <t>אי.יו.בי משה מהנדסים יועצים לחשמל בע"מ</t>
  </si>
  <si>
    <t>אריאל מלכה מהנדסים בע"מ</t>
  </si>
  <si>
    <t>אינג' זאב אבידן מהנדסים יועצים בע"מ</t>
  </si>
  <si>
    <t>ג.ב מהנדסים יועצים בע"מ</t>
  </si>
  <si>
    <t>אינג' אורי אברהמי תכנון ובדיקות חשמל</t>
  </si>
  <si>
    <t>החלטה מס' 2022-01-30</t>
  </si>
  <si>
    <t>פרויקט שימור בית יופה בגן מנשה - יעוץ מיזוג אוויר</t>
  </si>
  <si>
    <t>יעוץ מיזוג אוויר</t>
  </si>
  <si>
    <t>ש.עגנון ושות' בע"מ</t>
  </si>
  <si>
    <t>מאיר לוסקי מהנדסים בע"מ</t>
  </si>
  <si>
    <t>החלטה מס' 2022-01-31</t>
  </si>
  <si>
    <t>פרויקט שימור בית יופה בגן מנשה - יעוץ נגישות</t>
  </si>
  <si>
    <t xml:space="preserve">סטודיו זיו </t>
  </si>
  <si>
    <t>ברגמן אלכס מהנדס ומורשה נגישות</t>
  </si>
  <si>
    <t>אירנה רובין</t>
  </si>
  <si>
    <t>ורשבסקי נגישות בע"מ</t>
  </si>
  <si>
    <t>החלטה מס' 2022-01-32</t>
  </si>
  <si>
    <t>פרויקט שימור בית יופה בגן מנשה - עוץ קונסטרוקציה</t>
  </si>
  <si>
    <t>יעוץ קונסטרוקציה</t>
  </si>
  <si>
    <t>ירון קרני מהנדס בע"מ</t>
  </si>
  <si>
    <t>אנונו רפי הנדסת מבנים בע"מ</t>
  </si>
  <si>
    <t>מצוק מהנדסים בע"מ</t>
  </si>
  <si>
    <t>החלטה מס' 2022-01-33</t>
  </si>
  <si>
    <t>פרויקט שימור בית יופה בגן מנשה - יועץ כמאי</t>
  </si>
  <si>
    <t>יעוץ כמאי</t>
  </si>
  <si>
    <t>ב.ס מהנדסים 2001</t>
  </si>
  <si>
    <t>ישראל שריג - שרותי הנדסה</t>
  </si>
  <si>
    <t>טיראן פרויקטים בע"מ</t>
  </si>
  <si>
    <t>גרינברג מאיר משרד טכני לבנין</t>
  </si>
  <si>
    <t>דוד יקותיאל תכנון והנדסת בנין בע"מ</t>
  </si>
  <si>
    <t>החלטה מס' 2022-01-34</t>
  </si>
  <si>
    <t>פרויקט שימור בית יופה בגן מנשה - יועץ מדידות</t>
  </si>
  <si>
    <t>יועץ מדידות</t>
  </si>
  <si>
    <t>גלובוס מדידות והנדסה בע"מ</t>
  </si>
  <si>
    <t>צרצור עלי מודד מוסמך</t>
  </si>
  <si>
    <t>שילה יאיר מיפוי ומדידות</t>
  </si>
  <si>
    <t>אורי חן ציון - מודד מסומך</t>
  </si>
  <si>
    <t>ג'יוסי עבד-אלמונעם</t>
  </si>
  <si>
    <t>חי הנדסה גיאודסית - שמעון חי</t>
  </si>
  <si>
    <t>החלטה מס' 2022-01-35</t>
  </si>
  <si>
    <t>פרויקט שימור בית יופה בגן מנשה - ימנהל פרויקט</t>
  </si>
  <si>
    <t xml:space="preserve">מנהל פרוייקט </t>
  </si>
  <si>
    <t>א.ע מרום הנדסה - גל מרום</t>
  </si>
  <si>
    <t>ניסים שוקר מהנדסים יועצים בע"מ</t>
  </si>
  <si>
    <t>י.מ קריזל הנדסה בע"מ</t>
  </si>
  <si>
    <t>יהב הנדסה</t>
  </si>
  <si>
    <t>ש.מ.מ מהנדסים יועצים בע"מ</t>
  </si>
  <si>
    <t>לודן תשתיות ובינוי בע"מ</t>
  </si>
  <si>
    <t>אלעזר כהן</t>
  </si>
  <si>
    <t>החלטה מס' 2022-01-36</t>
  </si>
  <si>
    <t>הגדלה ללווי כלכלי ומשפטי  להסכם הגג של כפר סבא</t>
  </si>
  <si>
    <t>עליזה זיילדר גרנות - מהנדסת העיר</t>
  </si>
  <si>
    <t>תבר תכנון  44007</t>
  </si>
  <si>
    <t>ייועץ משפטי</t>
  </si>
  <si>
    <t>עו"ד רונן כהן שור</t>
  </si>
  <si>
    <t>החלטה מס' 2022-01-37</t>
  </si>
  <si>
    <t>תכנון רמזורים זמני בצומת כס/50</t>
  </si>
  <si>
    <t>תבר פיתוח כ"ס 50 - 49002</t>
  </si>
  <si>
    <t>אושר פה אחד בסבב מיילים</t>
  </si>
  <si>
    <t>תכנון רמזור זמני לצורך הספקת בטיחות בצומת עד פיתוח מלא של שני צמתים מרומזרים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</si>
</sst>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₪&quot;\ #,##0"/>
    <numFmt numFmtId="165" formatCode="&quot;₪&quot;\ #,##0.00"/>
    <numFmt numFmtId="166" formatCode="#,##0.0"/>
    <numFmt numFmtId="167" formatCode="_(&quot;₪&quot;* #,##0.00_);_(&quot;₪&quot;* \(#,##0.00\);_(&quot;₪&quot;* &quot;-&quot;??_);_(@_)"/>
  </numFmts>
  <fonts count="18" x14ac:knownFonts="1">
    <font>
      <sz val="11"/>
      <color theme="1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  <scheme val="minor"/>
    </font>
    <font>
      <sz val="9"/>
      <name val="Arial"/>
      <family val="2"/>
    </font>
    <font>
      <sz val="12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48">
    <xf numFmtId="0" fontId="0" fillId="0" borderId="0" xfId="0"/>
    <xf numFmtId="0" fontId="5" fillId="0" borderId="7" xfId="0" applyFont="1" applyBorder="1" applyAlignment="1">
      <alignment horizontal="center" vertical="center" wrapText="1" readingOrder="2"/>
    </xf>
    <xf numFmtId="164" fontId="5" fillId="0" borderId="7" xfId="0" applyNumberFormat="1" applyFont="1" applyBorder="1" applyAlignment="1">
      <alignment horizontal="center" vertical="center" wrapText="1" readingOrder="2"/>
    </xf>
    <xf numFmtId="164" fontId="5" fillId="0" borderId="7" xfId="0" applyNumberFormat="1" applyFont="1" applyBorder="1" applyAlignment="1">
      <alignment vertical="center" wrapText="1" readingOrder="2"/>
    </xf>
    <xf numFmtId="164" fontId="5" fillId="0" borderId="7" xfId="0" applyNumberFormat="1" applyFont="1" applyBorder="1" applyAlignment="1">
      <alignment horizontal="right" vertical="center" wrapText="1" readingOrder="2"/>
    </xf>
    <xf numFmtId="0" fontId="4" fillId="0" borderId="7" xfId="0" applyFont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0" fontId="6" fillId="0" borderId="0" xfId="0" applyFont="1"/>
    <xf numFmtId="0" fontId="7" fillId="6" borderId="7" xfId="0" applyFont="1" applyFill="1" applyBorder="1" applyAlignment="1">
      <alignment horizontal="center" vertical="center" wrapText="1" readingOrder="2"/>
    </xf>
    <xf numFmtId="3" fontId="7" fillId="6" borderId="7" xfId="0" applyNumberFormat="1" applyFont="1" applyFill="1" applyBorder="1" applyAlignment="1">
      <alignment horizontal="center" vertical="center" wrapText="1" readingOrder="2"/>
    </xf>
    <xf numFmtId="165" fontId="7" fillId="6" borderId="7" xfId="0" applyNumberFormat="1" applyFont="1" applyFill="1" applyBorder="1" applyAlignment="1">
      <alignment horizontal="center" vertical="center" wrapText="1" readingOrder="2"/>
    </xf>
    <xf numFmtId="165" fontId="7" fillId="6" borderId="7" xfId="0" applyNumberFormat="1" applyFont="1" applyFill="1" applyBorder="1" applyAlignment="1">
      <alignment horizontal="center" vertical="center" wrapText="1"/>
    </xf>
    <xf numFmtId="166" fontId="7" fillId="6" borderId="7" xfId="0" applyNumberFormat="1" applyFont="1" applyFill="1" applyBorder="1" applyAlignment="1">
      <alignment horizontal="center" vertical="center" wrapText="1"/>
    </xf>
    <xf numFmtId="165" fontId="8" fillId="6" borderId="7" xfId="2" applyNumberFormat="1" applyFont="1" applyFill="1" applyBorder="1" applyAlignment="1">
      <alignment horizontal="center" vertical="center" wrapText="1"/>
    </xf>
    <xf numFmtId="0" fontId="8" fillId="6" borderId="7" xfId="2" applyFont="1" applyFill="1" applyBorder="1" applyAlignment="1">
      <alignment horizontal="center" vertical="center" wrapText="1" readingOrder="2"/>
    </xf>
    <xf numFmtId="0" fontId="8" fillId="8" borderId="7" xfId="2" applyFont="1" applyFill="1" applyBorder="1" applyAlignment="1">
      <alignment horizontal="center" vertical="center" wrapText="1" readingOrder="2"/>
    </xf>
    <xf numFmtId="3" fontId="7" fillId="8" borderId="7" xfId="0" applyNumberFormat="1" applyFont="1" applyFill="1" applyBorder="1" applyAlignment="1">
      <alignment horizontal="center" vertical="center" wrapText="1" readingOrder="2"/>
    </xf>
    <xf numFmtId="165" fontId="7" fillId="8" borderId="7" xfId="0" applyNumberFormat="1" applyFont="1" applyFill="1" applyBorder="1" applyAlignment="1">
      <alignment horizontal="center" vertical="center" wrapText="1" readingOrder="2"/>
    </xf>
    <xf numFmtId="165" fontId="7" fillId="8" borderId="7" xfId="0" applyNumberFormat="1" applyFont="1" applyFill="1" applyBorder="1" applyAlignment="1">
      <alignment horizontal="center" vertical="center" wrapText="1"/>
    </xf>
    <xf numFmtId="166" fontId="7" fillId="8" borderId="7" xfId="0" applyNumberFormat="1" applyFont="1" applyFill="1" applyBorder="1" applyAlignment="1">
      <alignment horizontal="center" vertical="center" wrapText="1"/>
    </xf>
    <xf numFmtId="165" fontId="8" fillId="8" borderId="7" xfId="2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 readingOrder="2"/>
    </xf>
    <xf numFmtId="0" fontId="7" fillId="8" borderId="7" xfId="0" applyFont="1" applyFill="1" applyBorder="1" applyAlignment="1">
      <alignment horizontal="center" vertical="center" wrapText="1" readingOrder="2"/>
    </xf>
    <xf numFmtId="165" fontId="8" fillId="0" borderId="7" xfId="2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3" fontId="7" fillId="0" borderId="1" xfId="0" applyNumberFormat="1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10" fillId="0" borderId="1" xfId="0" applyFont="1" applyBorder="1" applyAlignment="1">
      <alignment horizontal="center" readingOrder="2"/>
    </xf>
    <xf numFmtId="165" fontId="4" fillId="7" borderId="1" xfId="0" applyNumberFormat="1" applyFont="1" applyFill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3" fontId="7" fillId="0" borderId="7" xfId="0" applyNumberFormat="1" applyFont="1" applyBorder="1" applyAlignment="1">
      <alignment horizontal="center" vertical="center" wrapText="1" readingOrder="2"/>
    </xf>
    <xf numFmtId="0" fontId="7" fillId="9" borderId="7" xfId="0" applyFont="1" applyFill="1" applyBorder="1" applyAlignment="1">
      <alignment horizontal="center" vertical="center" wrapText="1" readingOrder="2"/>
    </xf>
    <xf numFmtId="3" fontId="7" fillId="9" borderId="7" xfId="0" applyNumberFormat="1" applyFont="1" applyFill="1" applyBorder="1" applyAlignment="1">
      <alignment horizontal="center" vertical="center" wrapText="1" readingOrder="2"/>
    </xf>
    <xf numFmtId="165" fontId="7" fillId="9" borderId="7" xfId="0" applyNumberFormat="1" applyFont="1" applyFill="1" applyBorder="1" applyAlignment="1">
      <alignment horizontal="center" vertical="center" wrapText="1" readingOrder="2"/>
    </xf>
    <xf numFmtId="165" fontId="7" fillId="9" borderId="7" xfId="0" applyNumberFormat="1" applyFont="1" applyFill="1" applyBorder="1" applyAlignment="1">
      <alignment horizontal="center" vertical="center" wrapText="1"/>
    </xf>
    <xf numFmtId="165" fontId="8" fillId="9" borderId="7" xfId="2" applyNumberFormat="1" applyFont="1" applyFill="1" applyBorder="1" applyAlignment="1">
      <alignment horizontal="center" vertical="center" wrapText="1"/>
    </xf>
    <xf numFmtId="0" fontId="8" fillId="9" borderId="7" xfId="2" applyFont="1" applyFill="1" applyBorder="1" applyAlignment="1">
      <alignment horizontal="center" vertical="center" wrapText="1" readingOrder="2"/>
    </xf>
    <xf numFmtId="0" fontId="11" fillId="0" borderId="7" xfId="0" applyFont="1" applyBorder="1" applyAlignment="1">
      <alignment horizontal="center" vertical="center" wrapText="1"/>
    </xf>
    <xf numFmtId="167" fontId="12" fillId="0" borderId="7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horizontal="center" vertical="center"/>
    </xf>
    <xf numFmtId="0" fontId="8" fillId="0" borderId="7" xfId="2" applyFont="1" applyFill="1" applyBorder="1" applyAlignment="1">
      <alignment horizontal="center" vertical="center" wrapText="1" readingOrder="2"/>
    </xf>
    <xf numFmtId="165" fontId="7" fillId="0" borderId="7" xfId="0" applyNumberFormat="1" applyFont="1" applyBorder="1" applyAlignment="1">
      <alignment horizontal="center" vertical="center" wrapText="1" readingOrder="2"/>
    </xf>
    <xf numFmtId="165" fontId="8" fillId="0" borderId="7" xfId="2" applyNumberFormat="1" applyFont="1" applyFill="1" applyBorder="1" applyAlignment="1">
      <alignment horizontal="center" vertical="center" wrapText="1" readingOrder="2"/>
    </xf>
    <xf numFmtId="165" fontId="8" fillId="6" borderId="7" xfId="2" applyNumberFormat="1" applyFont="1" applyFill="1" applyBorder="1" applyAlignment="1">
      <alignment horizontal="center" vertical="center" wrapText="1" readingOrder="2"/>
    </xf>
    <xf numFmtId="165" fontId="8" fillId="8" borderId="7" xfId="2" applyNumberFormat="1" applyFont="1" applyFill="1" applyBorder="1" applyAlignment="1">
      <alignment horizontal="center" vertical="center" wrapText="1" readingOrder="2"/>
    </xf>
    <xf numFmtId="0" fontId="13" fillId="0" borderId="7" xfId="0" applyFont="1" applyBorder="1" applyAlignment="1">
      <alignment horizontal="center" vertical="center" wrapText="1" readingOrder="2"/>
    </xf>
    <xf numFmtId="3" fontId="13" fillId="0" borderId="7" xfId="0" applyNumberFormat="1" applyFont="1" applyBorder="1" applyAlignment="1">
      <alignment horizontal="center" vertical="center" wrapText="1" readingOrder="2"/>
    </xf>
    <xf numFmtId="165" fontId="13" fillId="0" borderId="7" xfId="0" applyNumberFormat="1" applyFont="1" applyBorder="1" applyAlignment="1">
      <alignment horizontal="center" vertical="center" wrapText="1" readingOrder="2"/>
    </xf>
    <xf numFmtId="0" fontId="7" fillId="9" borderId="6" xfId="0" applyFont="1" applyFill="1" applyBorder="1" applyAlignment="1">
      <alignment horizontal="center" vertical="center" wrapText="1" readingOrder="2"/>
    </xf>
    <xf numFmtId="3" fontId="7" fillId="9" borderId="6" xfId="0" applyNumberFormat="1" applyFont="1" applyFill="1" applyBorder="1" applyAlignment="1">
      <alignment horizontal="center" vertical="center" wrapText="1" readingOrder="2"/>
    </xf>
    <xf numFmtId="165" fontId="7" fillId="9" borderId="6" xfId="0" applyNumberFormat="1" applyFont="1" applyFill="1" applyBorder="1" applyAlignment="1">
      <alignment horizontal="center" vertical="center" wrapText="1" readingOrder="2"/>
    </xf>
    <xf numFmtId="2" fontId="7" fillId="9" borderId="6" xfId="0" applyNumberFormat="1" applyFont="1" applyFill="1" applyBorder="1" applyAlignment="1">
      <alignment horizontal="center" vertical="center" wrapText="1" readingOrder="2"/>
    </xf>
    <xf numFmtId="165" fontId="8" fillId="9" borderId="6" xfId="2" applyNumberFormat="1" applyFont="1" applyFill="1" applyBorder="1" applyAlignment="1">
      <alignment horizontal="center" vertical="center" wrapText="1" readingOrder="2"/>
    </xf>
    <xf numFmtId="2" fontId="7" fillId="9" borderId="7" xfId="0" applyNumberFormat="1" applyFont="1" applyFill="1" applyBorder="1" applyAlignment="1">
      <alignment horizontal="center" vertical="center" wrapText="1" readingOrder="2"/>
    </xf>
    <xf numFmtId="165" fontId="8" fillId="9" borderId="7" xfId="2" applyNumberFormat="1" applyFont="1" applyFill="1" applyBorder="1" applyAlignment="1">
      <alignment horizontal="center" vertical="center" wrapText="1" readingOrder="2"/>
    </xf>
    <xf numFmtId="0" fontId="7" fillId="6" borderId="7" xfId="0" applyFont="1" applyFill="1" applyBorder="1" applyAlignment="1">
      <alignment horizontal="center" vertical="center" wrapText="1" readingOrder="1"/>
    </xf>
    <xf numFmtId="3" fontId="7" fillId="6" borderId="7" xfId="0" applyNumberFormat="1" applyFont="1" applyFill="1" applyBorder="1" applyAlignment="1">
      <alignment horizontal="center" vertical="center" wrapText="1" readingOrder="1"/>
    </xf>
    <xf numFmtId="165" fontId="7" fillId="6" borderId="7" xfId="0" applyNumberFormat="1" applyFont="1" applyFill="1" applyBorder="1" applyAlignment="1">
      <alignment horizontal="center" vertical="center" wrapText="1" readingOrder="1"/>
    </xf>
    <xf numFmtId="165" fontId="8" fillId="6" borderId="7" xfId="2" applyNumberFormat="1" applyFont="1" applyFill="1" applyBorder="1" applyAlignment="1">
      <alignment horizontal="center" vertical="center" wrapText="1" readingOrder="1"/>
    </xf>
    <xf numFmtId="0" fontId="8" fillId="0" borderId="7" xfId="2" applyFont="1" applyFill="1" applyBorder="1" applyAlignment="1">
      <alignment horizontal="center" vertical="center" wrapText="1" readingOrder="1"/>
    </xf>
    <xf numFmtId="3" fontId="7" fillId="0" borderId="7" xfId="0" applyNumberFormat="1" applyFont="1" applyBorder="1" applyAlignment="1">
      <alignment horizontal="center" vertical="center" wrapText="1" readingOrder="1"/>
    </xf>
    <xf numFmtId="165" fontId="7" fillId="0" borderId="7" xfId="0" applyNumberFormat="1" applyFont="1" applyBorder="1" applyAlignment="1">
      <alignment horizontal="center" vertical="center" wrapText="1" readingOrder="1"/>
    </xf>
    <xf numFmtId="165" fontId="8" fillId="0" borderId="7" xfId="2" applyNumberFormat="1" applyFont="1" applyFill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14" fillId="6" borderId="7" xfId="0" applyFont="1" applyFill="1" applyBorder="1" applyAlignment="1">
      <alignment horizontal="center" vertical="center" readingOrder="1"/>
    </xf>
    <xf numFmtId="3" fontId="8" fillId="6" borderId="7" xfId="0" applyNumberFormat="1" applyFont="1" applyFill="1" applyBorder="1" applyAlignment="1">
      <alignment horizontal="center" vertical="center" wrapText="1" readingOrder="1"/>
    </xf>
    <xf numFmtId="165" fontId="8" fillId="6" borderId="7" xfId="0" applyNumberFormat="1" applyFont="1" applyFill="1" applyBorder="1" applyAlignment="1">
      <alignment horizontal="center" vertical="center" wrapText="1" readingOrder="1"/>
    </xf>
    <xf numFmtId="0" fontId="8" fillId="6" borderId="7" xfId="0" applyFont="1" applyFill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readingOrder="1"/>
    </xf>
    <xf numFmtId="3" fontId="8" fillId="0" borderId="7" xfId="0" applyNumberFormat="1" applyFont="1" applyBorder="1" applyAlignment="1">
      <alignment horizontal="center" vertical="center" wrapText="1" readingOrder="1"/>
    </xf>
    <xf numFmtId="165" fontId="8" fillId="0" borderId="7" xfId="0" applyNumberFormat="1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center" vertical="center" wrapText="1" readingOrder="1"/>
    </xf>
    <xf numFmtId="0" fontId="14" fillId="6" borderId="7" xfId="0" applyFont="1" applyFill="1" applyBorder="1" applyAlignment="1">
      <alignment horizontal="center" vertical="center" readingOrder="2"/>
    </xf>
    <xf numFmtId="0" fontId="7" fillId="6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 readingOrder="2"/>
    </xf>
    <xf numFmtId="165" fontId="7" fillId="0" borderId="7" xfId="0" applyNumberFormat="1" applyFont="1" applyBorder="1" applyAlignment="1">
      <alignment horizontal="center" vertical="center" wrapText="1"/>
    </xf>
    <xf numFmtId="3" fontId="8" fillId="6" borderId="7" xfId="0" applyNumberFormat="1" applyFont="1" applyFill="1" applyBorder="1" applyAlignment="1">
      <alignment horizontal="center" vertical="center" wrapText="1" readingOrder="2"/>
    </xf>
    <xf numFmtId="3" fontId="8" fillId="0" borderId="7" xfId="0" applyNumberFormat="1" applyFont="1" applyBorder="1" applyAlignment="1">
      <alignment horizontal="center" vertical="center" wrapText="1" readingOrder="2"/>
    </xf>
    <xf numFmtId="0" fontId="15" fillId="6" borderId="8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readingOrder="2"/>
    </xf>
    <xf numFmtId="0" fontId="6" fillId="0" borderId="7" xfId="0" applyFont="1" applyBorder="1" applyAlignment="1">
      <alignment horizontal="center" vertical="center"/>
    </xf>
    <xf numFmtId="165" fontId="8" fillId="6" borderId="7" xfId="0" applyNumberFormat="1" applyFont="1" applyFill="1" applyBorder="1" applyAlignment="1">
      <alignment horizontal="center" vertical="center" wrapText="1" readingOrder="2"/>
    </xf>
    <xf numFmtId="165" fontId="8" fillId="6" borderId="7" xfId="0" applyNumberFormat="1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 readingOrder="2"/>
    </xf>
    <xf numFmtId="165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8" fillId="8" borderId="7" xfId="0" applyNumberFormat="1" applyFont="1" applyFill="1" applyBorder="1" applyAlignment="1">
      <alignment horizontal="center" vertical="center" wrapText="1" readingOrder="2"/>
    </xf>
    <xf numFmtId="164" fontId="0" fillId="0" borderId="0" xfId="0" applyNumberFormat="1" applyAlignment="1">
      <alignment readingOrder="2"/>
    </xf>
    <xf numFmtId="0" fontId="4" fillId="0" borderId="6" xfId="0" applyFont="1" applyBorder="1" applyAlignment="1">
      <alignment horizontal="center" vertical="center" readingOrder="2"/>
    </xf>
    <xf numFmtId="0" fontId="17" fillId="0" borderId="0" xfId="0" applyFont="1" applyAlignment="1">
      <alignment horizontal="right" vertical="center" readingOrder="2"/>
    </xf>
    <xf numFmtId="0" fontId="0" fillId="0" borderId="0" xfId="0" applyAlignment="1">
      <alignment readingOrder="2"/>
    </xf>
    <xf numFmtId="0" fontId="10" fillId="0" borderId="0" xfId="0" applyFont="1" applyAlignment="1">
      <alignment readingOrder="2"/>
    </xf>
    <xf numFmtId="0" fontId="10" fillId="0" borderId="0" xfId="0" applyFont="1"/>
    <xf numFmtId="165" fontId="4" fillId="7" borderId="1" xfId="0" applyNumberFormat="1" applyFont="1" applyFill="1" applyBorder="1" applyAlignment="1">
      <alignment horizontal="center" vertical="center" wrapText="1" readingOrder="2"/>
    </xf>
    <xf numFmtId="165" fontId="4" fillId="7" borderId="5" xfId="0" applyNumberFormat="1" applyFont="1" applyFill="1" applyBorder="1" applyAlignment="1">
      <alignment horizontal="center" vertical="center" wrapText="1" readingOrder="2"/>
    </xf>
    <xf numFmtId="165" fontId="4" fillId="7" borderId="6" xfId="0" applyNumberFormat="1" applyFont="1" applyFill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right" vertical="center" wrapText="1" readingOrder="2"/>
    </xf>
    <xf numFmtId="0" fontId="4" fillId="0" borderId="3" xfId="0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right" vertical="center" wrapText="1" readingOrder="2"/>
    </xf>
    <xf numFmtId="49" fontId="4" fillId="5" borderId="2" xfId="0" applyNumberFormat="1" applyFont="1" applyFill="1" applyBorder="1" applyAlignment="1">
      <alignment horizontal="center" vertical="center" readingOrder="2"/>
    </xf>
    <xf numFmtId="49" fontId="4" fillId="5" borderId="3" xfId="0" applyNumberFormat="1" applyFont="1" applyFill="1" applyBorder="1" applyAlignment="1">
      <alignment horizontal="center" vertical="center" readingOrder="2"/>
    </xf>
    <xf numFmtId="49" fontId="4" fillId="5" borderId="4" xfId="0" applyNumberFormat="1" applyFont="1" applyFill="1" applyBorder="1" applyAlignment="1">
      <alignment horizontal="center" vertical="center" readingOrder="2"/>
    </xf>
    <xf numFmtId="0" fontId="4" fillId="0" borderId="1" xfId="0" applyFont="1" applyBorder="1" applyAlignment="1">
      <alignment horizontal="center" vertical="center" readingOrder="2"/>
    </xf>
    <xf numFmtId="0" fontId="4" fillId="0" borderId="5" xfId="0" applyFont="1" applyBorder="1" applyAlignment="1">
      <alignment horizontal="center" vertical="center" readingOrder="2"/>
    </xf>
    <xf numFmtId="0" fontId="4" fillId="0" borderId="6" xfId="0" applyFont="1" applyBorder="1" applyAlignment="1">
      <alignment horizontal="center" vertical="center" readingOrder="2"/>
    </xf>
    <xf numFmtId="0" fontId="7" fillId="0" borderId="1" xfId="0" applyFont="1" applyBorder="1" applyAlignment="1">
      <alignment horizontal="center" vertical="center" wrapText="1" readingOrder="2"/>
    </xf>
    <xf numFmtId="0" fontId="7" fillId="0" borderId="5" xfId="0" applyFont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center" vertical="center" wrapText="1" readingOrder="2"/>
    </xf>
    <xf numFmtId="0" fontId="16" fillId="0" borderId="1" xfId="0" applyFont="1" applyBorder="1" applyAlignment="1">
      <alignment horizontal="center" vertical="center" wrapText="1" readingOrder="2"/>
    </xf>
    <xf numFmtId="0" fontId="16" fillId="0" borderId="5" xfId="0" applyFont="1" applyBorder="1" applyAlignment="1">
      <alignment horizontal="center" vertical="center" wrapText="1" readingOrder="2"/>
    </xf>
    <xf numFmtId="0" fontId="16" fillId="0" borderId="6" xfId="0" applyFont="1" applyBorder="1" applyAlignment="1">
      <alignment horizontal="center" vertical="center" wrapText="1" readingOrder="2"/>
    </xf>
    <xf numFmtId="3" fontId="7" fillId="0" borderId="1" xfId="0" applyNumberFormat="1" applyFont="1" applyBorder="1" applyAlignment="1">
      <alignment horizontal="center" vertical="center" wrapText="1" readingOrder="2"/>
    </xf>
    <xf numFmtId="3" fontId="7" fillId="0" borderId="5" xfId="0" applyNumberFormat="1" applyFont="1" applyBorder="1" applyAlignment="1">
      <alignment horizontal="center" vertical="center" wrapText="1" readingOrder="2"/>
    </xf>
    <xf numFmtId="3" fontId="7" fillId="0" borderId="6" xfId="0" applyNumberFormat="1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readingOrder="2"/>
    </xf>
    <xf numFmtId="0" fontId="8" fillId="0" borderId="5" xfId="0" applyFont="1" applyBorder="1" applyAlignment="1">
      <alignment horizontal="center" readingOrder="2"/>
    </xf>
    <xf numFmtId="0" fontId="8" fillId="0" borderId="6" xfId="0" applyFont="1" applyBorder="1" applyAlignment="1">
      <alignment horizontal="center" readingOrder="2"/>
    </xf>
    <xf numFmtId="0" fontId="5" fillId="0" borderId="1" xfId="0" applyFont="1" applyBorder="1" applyAlignment="1">
      <alignment horizontal="center" vertical="center" readingOrder="2"/>
    </xf>
    <xf numFmtId="0" fontId="5" fillId="0" borderId="6" xfId="0" applyFont="1" applyBorder="1" applyAlignment="1">
      <alignment horizontal="center" vertical="center" readingOrder="2"/>
    </xf>
    <xf numFmtId="0" fontId="0" fillId="0" borderId="1" xfId="0" applyBorder="1" applyAlignment="1">
      <alignment horizontal="center" readingOrder="2"/>
    </xf>
    <xf numFmtId="0" fontId="0" fillId="0" borderId="5" xfId="0" applyBorder="1" applyAlignment="1">
      <alignment horizontal="center" readingOrder="2"/>
    </xf>
    <xf numFmtId="0" fontId="0" fillId="0" borderId="6" xfId="0" applyBorder="1" applyAlignment="1">
      <alignment horizontal="center" readingOrder="2"/>
    </xf>
    <xf numFmtId="0" fontId="3" fillId="4" borderId="2" xfId="0" applyFont="1" applyFill="1" applyBorder="1" applyAlignment="1">
      <alignment horizontal="center" vertical="center" readingOrder="2"/>
    </xf>
    <xf numFmtId="0" fontId="3" fillId="4" borderId="3" xfId="0" applyFont="1" applyFill="1" applyBorder="1" applyAlignment="1">
      <alignment horizontal="center" vertical="center" readingOrder="2"/>
    </xf>
    <xf numFmtId="0" fontId="3" fillId="4" borderId="4" xfId="0" applyFont="1" applyFill="1" applyBorder="1" applyAlignment="1">
      <alignment horizontal="center" vertical="center" readingOrder="2"/>
    </xf>
    <xf numFmtId="0" fontId="4" fillId="4" borderId="2" xfId="0" applyFont="1" applyFill="1" applyBorder="1" applyAlignment="1">
      <alignment horizontal="right" vertical="center" wrapText="1" readingOrder="2"/>
    </xf>
    <xf numFmtId="0" fontId="4" fillId="4" borderId="3" xfId="0" applyFont="1" applyFill="1" applyBorder="1" applyAlignment="1">
      <alignment horizontal="right" vertical="center" wrapText="1" readingOrder="2"/>
    </xf>
    <xf numFmtId="0" fontId="4" fillId="4" borderId="4" xfId="0" applyFont="1" applyFill="1" applyBorder="1" applyAlignment="1">
      <alignment horizontal="right" vertical="center" wrapText="1" readingOrder="2"/>
    </xf>
    <xf numFmtId="0" fontId="5" fillId="0" borderId="2" xfId="0" applyFont="1" applyBorder="1" applyAlignment="1">
      <alignment horizontal="right" vertical="center" readingOrder="2"/>
    </xf>
    <xf numFmtId="0" fontId="5" fillId="0" borderId="3" xfId="0" applyFont="1" applyBorder="1" applyAlignment="1">
      <alignment horizontal="right" vertical="center" readingOrder="2"/>
    </xf>
    <xf numFmtId="0" fontId="5" fillId="0" borderId="4" xfId="0" applyFont="1" applyBorder="1" applyAlignment="1">
      <alignment horizontal="right" vertical="center" readingOrder="2"/>
    </xf>
    <xf numFmtId="0" fontId="4" fillId="0" borderId="2" xfId="0" applyFont="1" applyBorder="1" applyAlignment="1">
      <alignment horizontal="right" vertical="center" readingOrder="2"/>
    </xf>
    <xf numFmtId="0" fontId="4" fillId="0" borderId="3" xfId="0" applyFont="1" applyBorder="1" applyAlignment="1">
      <alignment horizontal="right" vertical="center" readingOrder="2"/>
    </xf>
    <xf numFmtId="0" fontId="4" fillId="0" borderId="4" xfId="0" applyFont="1" applyBorder="1" applyAlignment="1">
      <alignment horizontal="right" vertical="center" readingOrder="2"/>
    </xf>
  </cellXfs>
  <cellStyles count="3">
    <cellStyle name="Normal" xfId="0" builtinId="0"/>
    <cellStyle name="טוב" xfId="1" builtinId="26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083A-0615-4354-9EAD-66F7E08B6B8C}">
  <sheetPr>
    <tabColor rgb="FF92D050"/>
  </sheetPr>
  <dimension ref="A1:U249"/>
  <sheetViews>
    <sheetView rightToLeft="1" tabSelected="1" workbookViewId="0">
      <selection sqref="A1:A6"/>
    </sheetView>
  </sheetViews>
  <sheetFormatPr defaultColWidth="8.75" defaultRowHeight="15" x14ac:dyDescent="0.2"/>
  <cols>
    <col min="1" max="1" width="4.25" customWidth="1"/>
    <col min="2" max="2" width="21.125" bestFit="1" customWidth="1"/>
    <col min="4" max="4" width="10.875" bestFit="1" customWidth="1"/>
    <col min="5" max="5" width="11.25" customWidth="1"/>
    <col min="6" max="6" width="7.75" customWidth="1"/>
    <col min="7" max="7" width="19.375" customWidth="1"/>
    <col min="8" max="8" width="11" customWidth="1"/>
    <col min="9" max="9" width="10.25" bestFit="1" customWidth="1"/>
    <col min="10" max="10" width="17.875" customWidth="1"/>
    <col min="11" max="11" width="14.875" customWidth="1"/>
    <col min="12" max="12" width="15.625" style="98" customWidth="1"/>
    <col min="13" max="13" width="17" style="95" customWidth="1"/>
    <col min="14" max="14" width="10.875" style="95" customWidth="1"/>
    <col min="15" max="15" width="13.875" customWidth="1"/>
    <col min="16" max="16" width="22.5" style="99" customWidth="1"/>
    <col min="17" max="17" width="12.75" style="99" customWidth="1"/>
    <col min="18" max="18" width="16.125" style="99" bestFit="1" customWidth="1"/>
    <col min="19" max="19" width="10.875" style="100" customWidth="1"/>
  </cols>
  <sheetData>
    <row r="1" spans="1:19" ht="20.25" x14ac:dyDescent="0.2">
      <c r="A1" s="133"/>
      <c r="B1" s="136" t="s">
        <v>0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8"/>
    </row>
    <row r="2" spans="1:19" ht="14.25" x14ac:dyDescent="0.2">
      <c r="A2" s="134"/>
      <c r="B2" s="139" t="s">
        <v>1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1"/>
    </row>
    <row r="3" spans="1:19" ht="15.75" x14ac:dyDescent="0.2">
      <c r="A3" s="134"/>
      <c r="B3" s="142" t="s">
        <v>2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4"/>
    </row>
    <row r="4" spans="1:19" ht="14.25" x14ac:dyDescent="0.2">
      <c r="A4" s="134"/>
      <c r="B4" s="145" t="s">
        <v>3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7"/>
    </row>
    <row r="5" spans="1:19" ht="14.25" x14ac:dyDescent="0.2">
      <c r="A5" s="134"/>
      <c r="B5" s="145" t="s">
        <v>4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7"/>
    </row>
    <row r="6" spans="1:19" s="6" customFormat="1" ht="70.5" customHeight="1" x14ac:dyDescent="0.2">
      <c r="A6" s="135"/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2" t="s">
        <v>14</v>
      </c>
      <c r="L6" s="3" t="s">
        <v>15</v>
      </c>
      <c r="M6" s="4" t="s">
        <v>16</v>
      </c>
      <c r="N6" s="1" t="s">
        <v>17</v>
      </c>
      <c r="O6" s="1" t="s">
        <v>18</v>
      </c>
      <c r="P6" s="1" t="s">
        <v>19</v>
      </c>
      <c r="Q6" s="1" t="s">
        <v>20</v>
      </c>
      <c r="R6" s="5" t="s">
        <v>21</v>
      </c>
      <c r="S6" s="1" t="s">
        <v>22</v>
      </c>
    </row>
    <row r="7" spans="1:19" s="7" customFormat="1" ht="12.75" x14ac:dyDescent="0.2">
      <c r="A7" s="110" t="s">
        <v>23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2"/>
    </row>
    <row r="8" spans="1:19" s="7" customFormat="1" ht="12.75" x14ac:dyDescent="0.2">
      <c r="A8" s="113">
        <v>1</v>
      </c>
      <c r="B8" s="116" t="s">
        <v>24</v>
      </c>
      <c r="C8" s="116" t="s">
        <v>25</v>
      </c>
      <c r="D8" s="116"/>
      <c r="E8" s="122" t="s">
        <v>26</v>
      </c>
      <c r="F8" s="122" t="s">
        <v>27</v>
      </c>
      <c r="G8" s="8" t="s">
        <v>28</v>
      </c>
      <c r="H8" s="9">
        <v>100</v>
      </c>
      <c r="I8" s="10" t="s">
        <v>29</v>
      </c>
      <c r="J8" s="11">
        <v>4000</v>
      </c>
      <c r="K8" s="12">
        <v>1</v>
      </c>
      <c r="L8" s="13">
        <f>J8*K8</f>
        <v>4000</v>
      </c>
      <c r="M8" s="13">
        <f>L8*1.17</f>
        <v>4680</v>
      </c>
      <c r="N8" s="14" t="s">
        <v>30</v>
      </c>
      <c r="O8" s="125" t="s">
        <v>31</v>
      </c>
      <c r="P8" s="125" t="s">
        <v>32</v>
      </c>
      <c r="Q8" s="128"/>
      <c r="R8" s="101">
        <f>M8</f>
        <v>4680</v>
      </c>
      <c r="S8" s="104"/>
    </row>
    <row r="9" spans="1:19" s="7" customFormat="1" ht="12.75" x14ac:dyDescent="0.2">
      <c r="A9" s="114"/>
      <c r="B9" s="117"/>
      <c r="C9" s="117"/>
      <c r="D9" s="117"/>
      <c r="E9" s="123"/>
      <c r="F9" s="123"/>
      <c r="G9" s="15" t="s">
        <v>33</v>
      </c>
      <c r="H9" s="16">
        <v>82</v>
      </c>
      <c r="I9" s="17" t="s">
        <v>29</v>
      </c>
      <c r="J9" s="18">
        <v>5400</v>
      </c>
      <c r="K9" s="19">
        <v>1</v>
      </c>
      <c r="L9" s="20">
        <v>5400</v>
      </c>
      <c r="M9" s="20">
        <f>L9*1.17</f>
        <v>6318</v>
      </c>
      <c r="N9" s="21" t="s">
        <v>30</v>
      </c>
      <c r="O9" s="126"/>
      <c r="P9" s="126"/>
      <c r="Q9" s="129"/>
      <c r="R9" s="102"/>
      <c r="S9" s="105"/>
    </row>
    <row r="10" spans="1:19" s="7" customFormat="1" ht="12.75" x14ac:dyDescent="0.2">
      <c r="A10" s="114"/>
      <c r="B10" s="117"/>
      <c r="C10" s="117"/>
      <c r="D10" s="117"/>
      <c r="E10" s="123"/>
      <c r="F10" s="123"/>
      <c r="G10" s="22" t="s">
        <v>34</v>
      </c>
      <c r="H10" s="16">
        <v>77</v>
      </c>
      <c r="I10" s="17" t="s">
        <v>29</v>
      </c>
      <c r="J10" s="18">
        <v>6000</v>
      </c>
      <c r="K10" s="19">
        <v>1</v>
      </c>
      <c r="L10" s="20">
        <v>6000</v>
      </c>
      <c r="M10" s="20">
        <f>L10*1.17</f>
        <v>7020</v>
      </c>
      <c r="N10" s="21" t="s">
        <v>30</v>
      </c>
      <c r="O10" s="126"/>
      <c r="P10" s="126"/>
      <c r="Q10" s="129"/>
      <c r="R10" s="102"/>
      <c r="S10" s="105"/>
    </row>
    <row r="11" spans="1:19" s="7" customFormat="1" ht="12.75" x14ac:dyDescent="0.2">
      <c r="A11" s="114"/>
      <c r="B11" s="117"/>
      <c r="C11" s="117"/>
      <c r="D11" s="117"/>
      <c r="E11" s="123"/>
      <c r="F11" s="123"/>
      <c r="G11" s="22" t="s">
        <v>35</v>
      </c>
      <c r="H11" s="16">
        <f>O11+P11</f>
        <v>0</v>
      </c>
      <c r="I11" s="17" t="s">
        <v>29</v>
      </c>
      <c r="J11" s="18" t="s">
        <v>36</v>
      </c>
      <c r="K11" s="19">
        <v>1</v>
      </c>
      <c r="L11" s="20" t="e">
        <f>J11*K11</f>
        <v>#VALUE!</v>
      </c>
      <c r="M11" s="23" t="e">
        <f>L11*1.17</f>
        <v>#VALUE!</v>
      </c>
      <c r="N11" s="21" t="s">
        <v>30</v>
      </c>
      <c r="O11" s="126"/>
      <c r="P11" s="126"/>
      <c r="Q11" s="129"/>
      <c r="R11" s="102"/>
      <c r="S11" s="105"/>
    </row>
    <row r="12" spans="1:19" s="7" customFormat="1" ht="12.75" x14ac:dyDescent="0.2">
      <c r="A12" s="115"/>
      <c r="B12" s="107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9"/>
    </row>
    <row r="13" spans="1:19" s="7" customFormat="1" ht="12.75" x14ac:dyDescent="0.2">
      <c r="A13" s="110" t="s">
        <v>37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</row>
    <row r="14" spans="1:19" ht="45.75" customHeight="1" x14ac:dyDescent="0.2">
      <c r="A14" s="131">
        <v>2</v>
      </c>
      <c r="B14" s="24" t="s">
        <v>38</v>
      </c>
      <c r="C14" s="24" t="s">
        <v>25</v>
      </c>
      <c r="D14" s="25" t="s">
        <v>39</v>
      </c>
      <c r="E14" s="26" t="s">
        <v>40</v>
      </c>
      <c r="F14" s="26" t="s">
        <v>27</v>
      </c>
      <c r="G14" s="8" t="s">
        <v>41</v>
      </c>
      <c r="H14" s="9">
        <v>100</v>
      </c>
      <c r="I14" s="10"/>
      <c r="J14" s="10"/>
      <c r="K14" s="10"/>
      <c r="L14" s="13">
        <v>45000</v>
      </c>
      <c r="M14" s="13">
        <f>L14*1.17</f>
        <v>52650</v>
      </c>
      <c r="N14" s="14" t="s">
        <v>30</v>
      </c>
      <c r="O14" s="27" t="s">
        <v>42</v>
      </c>
      <c r="P14" s="27" t="s">
        <v>32</v>
      </c>
      <c r="Q14" s="28"/>
      <c r="R14" s="29">
        <f>M14*(100-Q14)/100</f>
        <v>52650</v>
      </c>
      <c r="S14" s="30"/>
    </row>
    <row r="15" spans="1:19" ht="14.25" customHeight="1" x14ac:dyDescent="0.2">
      <c r="A15" s="132"/>
      <c r="B15" s="107" t="s">
        <v>43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</row>
    <row r="16" spans="1:19" s="7" customFormat="1" ht="12.75" x14ac:dyDescent="0.2">
      <c r="A16" s="110" t="s">
        <v>44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2"/>
    </row>
    <row r="17" spans="1:21" s="7" customFormat="1" ht="22.5" customHeight="1" x14ac:dyDescent="0.2">
      <c r="A17" s="113">
        <v>3</v>
      </c>
      <c r="B17" s="21" t="s">
        <v>45</v>
      </c>
      <c r="C17" s="21" t="s">
        <v>25</v>
      </c>
      <c r="D17" s="21" t="s">
        <v>46</v>
      </c>
      <c r="E17" s="31" t="s">
        <v>47</v>
      </c>
      <c r="F17" s="31" t="s">
        <v>27</v>
      </c>
      <c r="G17" s="32" t="s">
        <v>48</v>
      </c>
      <c r="H17" s="33">
        <v>100</v>
      </c>
      <c r="I17" s="34" t="s">
        <v>49</v>
      </c>
      <c r="J17" s="35">
        <v>200</v>
      </c>
      <c r="K17" s="34"/>
      <c r="L17" s="36">
        <v>120000</v>
      </c>
      <c r="M17" s="36">
        <f>L17*1.17</f>
        <v>140400</v>
      </c>
      <c r="N17" s="37" t="s">
        <v>30</v>
      </c>
      <c r="O17" s="38" t="s">
        <v>50</v>
      </c>
      <c r="P17" s="5" t="s">
        <v>51</v>
      </c>
      <c r="Q17" s="5"/>
      <c r="R17" s="29">
        <f>M17*(100-Q17)/100</f>
        <v>140400</v>
      </c>
      <c r="S17" s="39"/>
      <c r="T17" s="40"/>
      <c r="U17" s="41"/>
    </row>
    <row r="18" spans="1:21" s="7" customFormat="1" ht="16.5" customHeight="1" x14ac:dyDescent="0.2">
      <c r="A18" s="115"/>
      <c r="B18" s="107" t="s">
        <v>52</v>
      </c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9"/>
    </row>
    <row r="19" spans="1:21" s="7" customFormat="1" ht="12.75" x14ac:dyDescent="0.2">
      <c r="A19" s="110" t="s">
        <v>53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2"/>
    </row>
    <row r="20" spans="1:21" s="7" customFormat="1" ht="24.6" customHeight="1" x14ac:dyDescent="0.2">
      <c r="A20" s="113">
        <v>4</v>
      </c>
      <c r="B20" s="116" t="s">
        <v>54</v>
      </c>
      <c r="C20" s="116" t="s">
        <v>25</v>
      </c>
      <c r="D20" s="116"/>
      <c r="E20" s="122" t="s">
        <v>55</v>
      </c>
      <c r="F20" s="122" t="s">
        <v>27</v>
      </c>
      <c r="G20" s="32" t="s">
        <v>56</v>
      </c>
      <c r="H20" s="33">
        <v>100</v>
      </c>
      <c r="I20" s="34" t="s">
        <v>49</v>
      </c>
      <c r="J20" s="35">
        <v>180</v>
      </c>
      <c r="K20" s="35">
        <f>100*5</f>
        <v>500</v>
      </c>
      <c r="L20" s="36">
        <f>J20*K20</f>
        <v>90000</v>
      </c>
      <c r="M20" s="36">
        <f>L20*1.17</f>
        <v>105300</v>
      </c>
      <c r="N20" s="37" t="s">
        <v>30</v>
      </c>
      <c r="O20" s="125" t="s">
        <v>50</v>
      </c>
      <c r="P20" s="125" t="s">
        <v>51</v>
      </c>
      <c r="Q20" s="128"/>
      <c r="R20" s="101">
        <f>M20</f>
        <v>105300</v>
      </c>
      <c r="S20" s="104" t="s">
        <v>57</v>
      </c>
    </row>
    <row r="21" spans="1:21" s="7" customFormat="1" ht="13.5" customHeight="1" x14ac:dyDescent="0.2">
      <c r="A21" s="114"/>
      <c r="B21" s="117"/>
      <c r="C21" s="117"/>
      <c r="D21" s="117"/>
      <c r="E21" s="123"/>
      <c r="F21" s="123"/>
      <c r="G21" s="42"/>
      <c r="H21" s="31"/>
      <c r="I21" s="43"/>
      <c r="J21" s="43"/>
      <c r="K21" s="21"/>
      <c r="L21" s="44"/>
      <c r="M21" s="44"/>
      <c r="N21" s="21"/>
      <c r="O21" s="126"/>
      <c r="P21" s="126"/>
      <c r="Q21" s="129"/>
      <c r="R21" s="102"/>
      <c r="S21" s="105"/>
    </row>
    <row r="22" spans="1:21" s="7" customFormat="1" ht="12.75" x14ac:dyDescent="0.2">
      <c r="A22" s="115"/>
      <c r="B22" s="107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9"/>
    </row>
    <row r="23" spans="1:21" s="7" customFormat="1" ht="12.75" x14ac:dyDescent="0.2">
      <c r="A23" s="110" t="s">
        <v>58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2"/>
    </row>
    <row r="24" spans="1:21" s="7" customFormat="1" ht="12.75" x14ac:dyDescent="0.2">
      <c r="A24" s="113">
        <v>5</v>
      </c>
      <c r="B24" s="116" t="s">
        <v>59</v>
      </c>
      <c r="C24" s="116" t="s">
        <v>25</v>
      </c>
      <c r="D24" s="116" t="s">
        <v>60</v>
      </c>
      <c r="E24" s="122" t="s">
        <v>61</v>
      </c>
      <c r="F24" s="122" t="s">
        <v>27</v>
      </c>
      <c r="G24" s="8" t="s">
        <v>62</v>
      </c>
      <c r="H24" s="9">
        <v>100</v>
      </c>
      <c r="I24" s="10" t="s">
        <v>63</v>
      </c>
      <c r="J24" s="11">
        <v>8200</v>
      </c>
      <c r="K24" s="9">
        <v>1</v>
      </c>
      <c r="L24" s="45">
        <f>J24*K24</f>
        <v>8200</v>
      </c>
      <c r="M24" s="45">
        <f>L24*1.17</f>
        <v>9594</v>
      </c>
      <c r="N24" s="14" t="s">
        <v>30</v>
      </c>
      <c r="O24" s="125" t="s">
        <v>31</v>
      </c>
      <c r="P24" s="125" t="s">
        <v>32</v>
      </c>
      <c r="Q24" s="128"/>
      <c r="R24" s="101">
        <f>M24</f>
        <v>9594</v>
      </c>
      <c r="S24" s="104" t="s">
        <v>57</v>
      </c>
    </row>
    <row r="25" spans="1:21" s="7" customFormat="1" ht="12.75" x14ac:dyDescent="0.2">
      <c r="A25" s="114"/>
      <c r="B25" s="117"/>
      <c r="C25" s="117"/>
      <c r="D25" s="117"/>
      <c r="E25" s="123"/>
      <c r="F25" s="123"/>
      <c r="G25" s="15" t="s">
        <v>64</v>
      </c>
      <c r="H25" s="16">
        <f>O25+P25</f>
        <v>0</v>
      </c>
      <c r="I25" s="17" t="s">
        <v>63</v>
      </c>
      <c r="J25" s="18">
        <v>9000</v>
      </c>
      <c r="K25" s="16">
        <v>1</v>
      </c>
      <c r="L25" s="46">
        <f>J25*K25</f>
        <v>9000</v>
      </c>
      <c r="M25" s="46">
        <f>L25*1.17</f>
        <v>10530</v>
      </c>
      <c r="N25" s="21" t="s">
        <v>30</v>
      </c>
      <c r="O25" s="126"/>
      <c r="P25" s="126"/>
      <c r="Q25" s="129"/>
      <c r="R25" s="102"/>
      <c r="S25" s="105"/>
    </row>
    <row r="26" spans="1:21" s="7" customFormat="1" ht="12.75" x14ac:dyDescent="0.2">
      <c r="A26" s="114"/>
      <c r="B26" s="117"/>
      <c r="C26" s="117"/>
      <c r="D26" s="117"/>
      <c r="E26" s="123"/>
      <c r="F26" s="123"/>
      <c r="G26" s="22" t="s">
        <v>65</v>
      </c>
      <c r="H26" s="16">
        <f>O26+P26</f>
        <v>0</v>
      </c>
      <c r="I26" s="17" t="s">
        <v>63</v>
      </c>
      <c r="J26" s="18">
        <v>12000</v>
      </c>
      <c r="K26" s="16">
        <v>1</v>
      </c>
      <c r="L26" s="46">
        <f>J26*K26</f>
        <v>12000</v>
      </c>
      <c r="M26" s="46">
        <f>L26*1.17</f>
        <v>14040</v>
      </c>
      <c r="N26" s="21" t="s">
        <v>30</v>
      </c>
      <c r="O26" s="126"/>
      <c r="P26" s="126"/>
      <c r="Q26" s="129"/>
      <c r="R26" s="102"/>
      <c r="S26" s="105"/>
    </row>
    <row r="27" spans="1:21" s="7" customFormat="1" ht="12.75" x14ac:dyDescent="0.2">
      <c r="A27" s="114"/>
      <c r="B27" s="117"/>
      <c r="C27" s="117"/>
      <c r="D27" s="117"/>
      <c r="E27" s="123"/>
      <c r="F27" s="123"/>
      <c r="G27" s="47"/>
      <c r="H27" s="48"/>
      <c r="I27" s="49"/>
      <c r="J27" s="49"/>
      <c r="K27" s="47"/>
      <c r="L27" s="44"/>
      <c r="M27" s="44"/>
      <c r="N27" s="21"/>
      <c r="O27" s="126"/>
      <c r="P27" s="126"/>
      <c r="Q27" s="129"/>
      <c r="R27" s="102"/>
      <c r="S27" s="105"/>
    </row>
    <row r="28" spans="1:21" s="7" customFormat="1" ht="12.75" x14ac:dyDescent="0.2">
      <c r="A28" s="115"/>
      <c r="B28" s="107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9"/>
    </row>
    <row r="29" spans="1:21" s="7" customFormat="1" ht="12.75" x14ac:dyDescent="0.2">
      <c r="A29" s="110" t="s">
        <v>66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2"/>
    </row>
    <row r="30" spans="1:21" s="7" customFormat="1" ht="12.75" x14ac:dyDescent="0.2">
      <c r="A30" s="113">
        <v>6</v>
      </c>
      <c r="B30" s="116" t="s">
        <v>67</v>
      </c>
      <c r="C30" s="116" t="s">
        <v>68</v>
      </c>
      <c r="D30" s="116"/>
      <c r="E30" s="122" t="s">
        <v>69</v>
      </c>
      <c r="F30" s="122" t="s">
        <v>27</v>
      </c>
      <c r="G30" s="50" t="s">
        <v>70</v>
      </c>
      <c r="H30" s="51">
        <v>103</v>
      </c>
      <c r="I30" s="52" t="s">
        <v>49</v>
      </c>
      <c r="J30" s="52">
        <v>370</v>
      </c>
      <c r="K30" s="53">
        <v>50</v>
      </c>
      <c r="L30" s="54">
        <f>J30*K30</f>
        <v>18500</v>
      </c>
      <c r="M30" s="54">
        <f>L30*1.17</f>
        <v>21645</v>
      </c>
      <c r="N30" s="37" t="s">
        <v>30</v>
      </c>
      <c r="O30" s="125"/>
      <c r="P30" s="125" t="s">
        <v>50</v>
      </c>
      <c r="Q30" s="128"/>
      <c r="R30" s="101">
        <f>M30+M31</f>
        <v>53469</v>
      </c>
      <c r="S30" s="104" t="s">
        <v>57</v>
      </c>
    </row>
    <row r="31" spans="1:21" s="7" customFormat="1" ht="12.75" x14ac:dyDescent="0.2">
      <c r="A31" s="114"/>
      <c r="B31" s="117"/>
      <c r="C31" s="117"/>
      <c r="D31" s="117"/>
      <c r="E31" s="123"/>
      <c r="F31" s="123"/>
      <c r="G31" s="32" t="s">
        <v>70</v>
      </c>
      <c r="H31" s="33">
        <v>70</v>
      </c>
      <c r="I31" s="34" t="s">
        <v>49</v>
      </c>
      <c r="J31" s="34">
        <v>160</v>
      </c>
      <c r="K31" s="55">
        <v>170</v>
      </c>
      <c r="L31" s="56">
        <f>J31*K31</f>
        <v>27200</v>
      </c>
      <c r="M31" s="56">
        <f>L31*1.17</f>
        <v>31823.999999999996</v>
      </c>
      <c r="N31" s="32" t="s">
        <v>30</v>
      </c>
      <c r="O31" s="126"/>
      <c r="P31" s="126"/>
      <c r="Q31" s="129"/>
      <c r="R31" s="102"/>
      <c r="S31" s="105"/>
    </row>
    <row r="32" spans="1:21" s="7" customFormat="1" ht="12.75" x14ac:dyDescent="0.2">
      <c r="A32" s="114"/>
      <c r="B32" s="117"/>
      <c r="C32" s="117"/>
      <c r="D32" s="117"/>
      <c r="E32" s="123"/>
      <c r="F32" s="123"/>
      <c r="G32" s="42"/>
      <c r="H32" s="31"/>
      <c r="I32" s="43"/>
      <c r="J32" s="43"/>
      <c r="K32" s="21"/>
      <c r="L32" s="44"/>
      <c r="M32" s="44"/>
      <c r="N32" s="21"/>
      <c r="O32" s="126"/>
      <c r="P32" s="126"/>
      <c r="Q32" s="129"/>
      <c r="R32" s="102"/>
      <c r="S32" s="105"/>
    </row>
    <row r="33" spans="1:19" s="7" customFormat="1" ht="12.75" x14ac:dyDescent="0.2">
      <c r="A33" s="114"/>
      <c r="B33" s="117"/>
      <c r="C33" s="117"/>
      <c r="D33" s="117"/>
      <c r="E33" s="123"/>
      <c r="F33" s="123"/>
      <c r="G33" s="47"/>
      <c r="H33" s="48"/>
      <c r="I33" s="49"/>
      <c r="J33" s="49"/>
      <c r="K33" s="47"/>
      <c r="L33" s="44"/>
      <c r="M33" s="44"/>
      <c r="N33" s="21"/>
      <c r="O33" s="126"/>
      <c r="P33" s="126"/>
      <c r="Q33" s="129"/>
      <c r="R33" s="102"/>
      <c r="S33" s="105"/>
    </row>
    <row r="34" spans="1:19" s="7" customFormat="1" ht="14.25" hidden="1" customHeight="1" x14ac:dyDescent="0.2">
      <c r="A34" s="115"/>
      <c r="B34" s="107">
        <v>2</v>
      </c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9"/>
    </row>
    <row r="35" spans="1:19" ht="12.75" customHeight="1" x14ac:dyDescent="0.2">
      <c r="A35" s="110" t="s">
        <v>71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2"/>
    </row>
    <row r="36" spans="1:19" ht="32.25" customHeight="1" x14ac:dyDescent="0.2">
      <c r="A36" s="113">
        <v>7</v>
      </c>
      <c r="B36" s="116" t="s">
        <v>72</v>
      </c>
      <c r="C36" s="116" t="s">
        <v>68</v>
      </c>
      <c r="D36" s="116"/>
      <c r="E36" s="122" t="s">
        <v>69</v>
      </c>
      <c r="F36" s="122" t="s">
        <v>27</v>
      </c>
      <c r="G36" s="32" t="s">
        <v>73</v>
      </c>
      <c r="H36" s="33">
        <v>70</v>
      </c>
      <c r="I36" s="34" t="s">
        <v>49</v>
      </c>
      <c r="J36" s="34">
        <v>350</v>
      </c>
      <c r="K36" s="34">
        <v>11.5</v>
      </c>
      <c r="L36" s="56">
        <f>J36*K36</f>
        <v>4025</v>
      </c>
      <c r="M36" s="56">
        <f>L36*1.17</f>
        <v>4709.25</v>
      </c>
      <c r="N36" s="37" t="s">
        <v>30</v>
      </c>
      <c r="P36" s="125" t="s">
        <v>74</v>
      </c>
      <c r="Q36" s="128"/>
      <c r="R36" s="101">
        <f>M36</f>
        <v>4709.25</v>
      </c>
      <c r="S36" s="104" t="s">
        <v>57</v>
      </c>
    </row>
    <row r="37" spans="1:19" ht="14.25" x14ac:dyDescent="0.2">
      <c r="A37" s="114"/>
      <c r="B37" s="117"/>
      <c r="C37" s="117"/>
      <c r="D37" s="117"/>
      <c r="E37" s="123"/>
      <c r="F37" s="123"/>
      <c r="G37" s="42"/>
      <c r="H37" s="31"/>
      <c r="I37" s="43"/>
      <c r="J37" s="43"/>
      <c r="K37" s="21"/>
      <c r="L37" s="44"/>
      <c r="M37" s="44"/>
      <c r="N37" s="21"/>
      <c r="P37" s="126"/>
      <c r="Q37" s="129"/>
      <c r="R37" s="102"/>
      <c r="S37" s="105"/>
    </row>
    <row r="38" spans="1:19" ht="14.25" x14ac:dyDescent="0.2">
      <c r="A38" s="114"/>
      <c r="B38" s="117"/>
      <c r="C38" s="117"/>
      <c r="D38" s="117"/>
      <c r="E38" s="123"/>
      <c r="F38" s="123"/>
      <c r="G38" s="42"/>
      <c r="H38" s="31"/>
      <c r="I38" s="43"/>
      <c r="J38" s="43"/>
      <c r="K38" s="21"/>
      <c r="L38" s="44"/>
      <c r="M38" s="44"/>
      <c r="N38" s="21"/>
      <c r="P38" s="126"/>
      <c r="Q38" s="129"/>
      <c r="R38" s="102"/>
      <c r="S38" s="105"/>
    </row>
    <row r="39" spans="1:19" ht="14.25" x14ac:dyDescent="0.2">
      <c r="A39" s="114"/>
      <c r="B39" s="117"/>
      <c r="C39" s="117"/>
      <c r="D39" s="117"/>
      <c r="E39" s="123"/>
      <c r="F39" s="123"/>
      <c r="G39" s="47"/>
      <c r="H39" s="48"/>
      <c r="I39" s="49"/>
      <c r="J39" s="49"/>
      <c r="K39" s="47"/>
      <c r="L39" s="44"/>
      <c r="M39" s="44"/>
      <c r="N39" s="21"/>
      <c r="P39" s="126"/>
      <c r="Q39" s="129"/>
      <c r="R39" s="102"/>
      <c r="S39" s="105"/>
    </row>
    <row r="40" spans="1:19" ht="14.25" x14ac:dyDescent="0.2">
      <c r="A40" s="115"/>
      <c r="B40" s="107" t="s">
        <v>75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9"/>
    </row>
    <row r="41" spans="1:19" ht="14.25" x14ac:dyDescent="0.2">
      <c r="A41" s="110" t="s">
        <v>76</v>
      </c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2"/>
    </row>
    <row r="42" spans="1:19" ht="14.25" customHeight="1" x14ac:dyDescent="0.2">
      <c r="A42" s="113">
        <v>8</v>
      </c>
      <c r="B42" s="116" t="s">
        <v>77</v>
      </c>
      <c r="C42" s="116" t="s">
        <v>68</v>
      </c>
      <c r="D42" s="116"/>
      <c r="E42" s="122" t="s">
        <v>69</v>
      </c>
      <c r="F42" s="122" t="s">
        <v>27</v>
      </c>
      <c r="G42" s="8" t="s">
        <v>78</v>
      </c>
      <c r="H42" s="9">
        <v>75</v>
      </c>
      <c r="I42" s="10" t="s">
        <v>63</v>
      </c>
      <c r="J42" s="10">
        <v>190000</v>
      </c>
      <c r="K42" s="10">
        <v>1</v>
      </c>
      <c r="L42" s="45">
        <f>J42*K42</f>
        <v>190000</v>
      </c>
      <c r="M42" s="45">
        <f>L42*1.17</f>
        <v>222300</v>
      </c>
      <c r="N42" s="14" t="s">
        <v>30</v>
      </c>
      <c r="O42" s="125" t="s">
        <v>79</v>
      </c>
      <c r="P42" s="125" t="s">
        <v>80</v>
      </c>
      <c r="Q42" s="128"/>
      <c r="R42" s="101" t="s">
        <v>81</v>
      </c>
      <c r="S42" s="104" t="s">
        <v>57</v>
      </c>
    </row>
    <row r="43" spans="1:19" ht="14.25" x14ac:dyDescent="0.2">
      <c r="A43" s="114"/>
      <c r="B43" s="117"/>
      <c r="C43" s="117"/>
      <c r="D43" s="117"/>
      <c r="E43" s="123"/>
      <c r="F43" s="123"/>
      <c r="G43" s="15" t="s">
        <v>82</v>
      </c>
      <c r="H43" s="16">
        <v>75</v>
      </c>
      <c r="I43" s="17" t="s">
        <v>63</v>
      </c>
      <c r="J43" s="17">
        <v>190000</v>
      </c>
      <c r="K43" s="17">
        <v>1</v>
      </c>
      <c r="L43" s="46">
        <f>J43*K43</f>
        <v>190000</v>
      </c>
      <c r="M43" s="46">
        <f>L43*1.17</f>
        <v>222300</v>
      </c>
      <c r="N43" s="21" t="s">
        <v>30</v>
      </c>
      <c r="O43" s="126"/>
      <c r="P43" s="126"/>
      <c r="Q43" s="129"/>
      <c r="R43" s="102"/>
      <c r="S43" s="105"/>
    </row>
    <row r="44" spans="1:19" ht="14.25" x14ac:dyDescent="0.2">
      <c r="A44" s="114"/>
      <c r="B44" s="117"/>
      <c r="C44" s="117"/>
      <c r="D44" s="117"/>
      <c r="E44" s="123"/>
      <c r="F44" s="123"/>
      <c r="G44" s="22" t="s">
        <v>83</v>
      </c>
      <c r="H44" s="16">
        <v>71</v>
      </c>
      <c r="I44" s="17" t="s">
        <v>63</v>
      </c>
      <c r="J44" s="17">
        <v>200756</v>
      </c>
      <c r="K44" s="17">
        <v>1</v>
      </c>
      <c r="L44" s="46">
        <f>J44*K44</f>
        <v>200756</v>
      </c>
      <c r="M44" s="46">
        <f>L44*1.17</f>
        <v>234884.52</v>
      </c>
      <c r="N44" s="21" t="s">
        <v>30</v>
      </c>
      <c r="O44" s="126"/>
      <c r="P44" s="126"/>
      <c r="Q44" s="129"/>
      <c r="R44" s="102"/>
      <c r="S44" s="105"/>
    </row>
    <row r="45" spans="1:19" ht="14.25" x14ac:dyDescent="0.2">
      <c r="A45" s="114"/>
      <c r="B45" s="117"/>
      <c r="C45" s="117"/>
      <c r="D45" s="117"/>
      <c r="E45" s="123"/>
      <c r="F45" s="123"/>
      <c r="G45" s="47"/>
      <c r="H45" s="48"/>
      <c r="I45" s="49"/>
      <c r="J45" s="49"/>
      <c r="K45" s="47"/>
      <c r="L45" s="44"/>
      <c r="M45" s="44"/>
      <c r="N45" s="21"/>
      <c r="O45" s="126"/>
      <c r="P45" s="126"/>
      <c r="Q45" s="129"/>
      <c r="R45" s="102"/>
      <c r="S45" s="105"/>
    </row>
    <row r="46" spans="1:19" ht="14.25" x14ac:dyDescent="0.2">
      <c r="A46" s="115"/>
      <c r="B46" s="107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9"/>
    </row>
    <row r="47" spans="1:19" ht="14.25" x14ac:dyDescent="0.2">
      <c r="A47" s="110" t="s">
        <v>84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</row>
    <row r="48" spans="1:19" ht="14.25" x14ac:dyDescent="0.2">
      <c r="A48" s="113">
        <v>9</v>
      </c>
      <c r="B48" s="116" t="s">
        <v>85</v>
      </c>
      <c r="C48" s="116" t="s">
        <v>86</v>
      </c>
      <c r="D48" s="116">
        <v>2230052953</v>
      </c>
      <c r="E48" s="122" t="s">
        <v>40</v>
      </c>
      <c r="F48" s="122" t="s">
        <v>27</v>
      </c>
      <c r="G48" s="57" t="s">
        <v>87</v>
      </c>
      <c r="H48" s="58">
        <v>100</v>
      </c>
      <c r="I48" s="59" t="s">
        <v>63</v>
      </c>
      <c r="J48" s="59">
        <v>151451</v>
      </c>
      <c r="K48" s="59">
        <v>1</v>
      </c>
      <c r="L48" s="60">
        <f>J48*K48</f>
        <v>151451</v>
      </c>
      <c r="M48" s="60">
        <f>L48*1.17</f>
        <v>177197.66999999998</v>
      </c>
      <c r="N48" s="14" t="s">
        <v>30</v>
      </c>
      <c r="O48" s="125" t="s">
        <v>31</v>
      </c>
      <c r="P48" s="125" t="s">
        <v>32</v>
      </c>
      <c r="Q48" s="128"/>
      <c r="R48" s="101">
        <f>M48</f>
        <v>177197.66999999998</v>
      </c>
      <c r="S48" s="104" t="s">
        <v>57</v>
      </c>
    </row>
    <row r="49" spans="1:19" ht="14.25" x14ac:dyDescent="0.2">
      <c r="A49" s="114"/>
      <c r="B49" s="117"/>
      <c r="C49" s="117"/>
      <c r="D49" s="117"/>
      <c r="E49" s="123"/>
      <c r="F49" s="123"/>
      <c r="G49" s="61" t="s">
        <v>88</v>
      </c>
      <c r="H49" s="62">
        <v>93</v>
      </c>
      <c r="I49" s="63" t="s">
        <v>63</v>
      </c>
      <c r="J49" s="63">
        <v>153989</v>
      </c>
      <c r="K49" s="63">
        <v>1</v>
      </c>
      <c r="L49" s="64">
        <f>J49*K49</f>
        <v>153989</v>
      </c>
      <c r="M49" s="64">
        <f>L49*1.17</f>
        <v>180167.12999999998</v>
      </c>
      <c r="N49" s="21" t="s">
        <v>30</v>
      </c>
      <c r="O49" s="126"/>
      <c r="P49" s="126"/>
      <c r="Q49" s="129"/>
      <c r="R49" s="102"/>
      <c r="S49" s="105"/>
    </row>
    <row r="50" spans="1:19" ht="14.25" x14ac:dyDescent="0.2">
      <c r="A50" s="114"/>
      <c r="B50" s="117"/>
      <c r="C50" s="117"/>
      <c r="D50" s="117"/>
      <c r="E50" s="123"/>
      <c r="F50" s="123"/>
      <c r="G50" s="65" t="s">
        <v>89</v>
      </c>
      <c r="H50" s="62">
        <v>66</v>
      </c>
      <c r="I50" s="63" t="s">
        <v>63</v>
      </c>
      <c r="J50" s="63">
        <v>222827</v>
      </c>
      <c r="K50" s="63">
        <v>1</v>
      </c>
      <c r="L50" s="64">
        <f>J50*K50</f>
        <v>222827</v>
      </c>
      <c r="M50" s="64">
        <f>L50*1.17</f>
        <v>260707.59</v>
      </c>
      <c r="N50" s="21" t="s">
        <v>30</v>
      </c>
      <c r="O50" s="126"/>
      <c r="P50" s="126"/>
      <c r="Q50" s="129"/>
      <c r="R50" s="102"/>
      <c r="S50" s="105"/>
    </row>
    <row r="51" spans="1:19" ht="31.5" customHeight="1" x14ac:dyDescent="0.2">
      <c r="A51" s="114"/>
      <c r="B51" s="117"/>
      <c r="C51" s="117"/>
      <c r="D51" s="117"/>
      <c r="E51" s="123"/>
      <c r="F51" s="123"/>
      <c r="G51" s="65" t="s">
        <v>90</v>
      </c>
      <c r="H51" s="62">
        <v>47</v>
      </c>
      <c r="I51" s="63" t="s">
        <v>63</v>
      </c>
      <c r="J51" s="63">
        <v>302582.11</v>
      </c>
      <c r="K51" s="63">
        <v>1</v>
      </c>
      <c r="L51" s="64">
        <f>J51*K51</f>
        <v>302582.11</v>
      </c>
      <c r="M51" s="64">
        <f>L51*1.17</f>
        <v>354021.06869999995</v>
      </c>
      <c r="N51" s="21" t="s">
        <v>30</v>
      </c>
      <c r="O51" s="126"/>
      <c r="P51" s="126"/>
      <c r="Q51" s="129"/>
      <c r="R51" s="102"/>
      <c r="S51" s="105"/>
    </row>
    <row r="52" spans="1:19" ht="14.25" x14ac:dyDescent="0.2">
      <c r="A52" s="115"/>
      <c r="B52" s="107" t="s">
        <v>91</v>
      </c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19" ht="14.25" x14ac:dyDescent="0.2">
      <c r="A53" s="110" t="s">
        <v>92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2"/>
    </row>
    <row r="54" spans="1:19" ht="14.25" customHeight="1" x14ac:dyDescent="0.2">
      <c r="A54" s="113">
        <v>10</v>
      </c>
      <c r="B54" s="116" t="s">
        <v>93</v>
      </c>
      <c r="C54" s="116" t="s">
        <v>86</v>
      </c>
      <c r="D54" s="116"/>
      <c r="E54" s="122" t="s">
        <v>94</v>
      </c>
      <c r="F54" s="122" t="s">
        <v>27</v>
      </c>
      <c r="G54" s="66" t="s">
        <v>95</v>
      </c>
      <c r="H54" s="67">
        <v>100</v>
      </c>
      <c r="I54" s="68" t="s">
        <v>49</v>
      </c>
      <c r="J54" s="68">
        <v>210</v>
      </c>
      <c r="K54" s="69">
        <v>600</v>
      </c>
      <c r="L54" s="60">
        <f>J54*K54</f>
        <v>126000</v>
      </c>
      <c r="M54" s="60">
        <f>L54*1.17</f>
        <v>147420</v>
      </c>
      <c r="N54" s="14" t="s">
        <v>30</v>
      </c>
      <c r="O54" s="125" t="s">
        <v>79</v>
      </c>
      <c r="P54" s="125" t="s">
        <v>32</v>
      </c>
      <c r="Q54" s="128"/>
      <c r="R54" s="101">
        <f>M54</f>
        <v>147420</v>
      </c>
      <c r="S54" s="104" t="s">
        <v>57</v>
      </c>
    </row>
    <row r="55" spans="1:19" x14ac:dyDescent="0.2">
      <c r="A55" s="114"/>
      <c r="B55" s="117"/>
      <c r="C55" s="117"/>
      <c r="D55" s="117"/>
      <c r="E55" s="123"/>
      <c r="F55" s="123"/>
      <c r="G55" s="70" t="s">
        <v>96</v>
      </c>
      <c r="H55" s="71">
        <v>94</v>
      </c>
      <c r="I55" s="72" t="s">
        <v>49</v>
      </c>
      <c r="J55" s="72">
        <v>190</v>
      </c>
      <c r="K55" s="73">
        <v>600</v>
      </c>
      <c r="L55" s="64">
        <f>J55*K55</f>
        <v>114000</v>
      </c>
      <c r="M55" s="64">
        <f>L55*1.17</f>
        <v>133380</v>
      </c>
      <c r="N55" s="21" t="s">
        <v>30</v>
      </c>
      <c r="O55" s="126"/>
      <c r="P55" s="126"/>
      <c r="Q55" s="129"/>
      <c r="R55" s="102"/>
      <c r="S55" s="105"/>
    </row>
    <row r="56" spans="1:19" x14ac:dyDescent="0.2">
      <c r="A56" s="114"/>
      <c r="B56" s="117"/>
      <c r="C56" s="117"/>
      <c r="D56" s="117"/>
      <c r="E56" s="123"/>
      <c r="F56" s="123"/>
      <c r="G56" s="70" t="s">
        <v>97</v>
      </c>
      <c r="H56" s="71">
        <v>64</v>
      </c>
      <c r="I56" s="72" t="s">
        <v>49</v>
      </c>
      <c r="J56" s="72">
        <v>290</v>
      </c>
      <c r="K56" s="73">
        <v>600</v>
      </c>
      <c r="L56" s="64">
        <f>J56*K56</f>
        <v>174000</v>
      </c>
      <c r="M56" s="64">
        <f>L56*1.17</f>
        <v>203580</v>
      </c>
      <c r="N56" s="21" t="s">
        <v>30</v>
      </c>
      <c r="O56" s="126"/>
      <c r="P56" s="126"/>
      <c r="Q56" s="129"/>
      <c r="R56" s="102"/>
      <c r="S56" s="105"/>
    </row>
    <row r="57" spans="1:19" x14ac:dyDescent="0.2">
      <c r="A57" s="114"/>
      <c r="B57" s="117"/>
      <c r="C57" s="117"/>
      <c r="D57" s="117"/>
      <c r="E57" s="123"/>
      <c r="F57" s="123"/>
      <c r="G57" s="70" t="s">
        <v>98</v>
      </c>
      <c r="H57" s="71"/>
      <c r="I57" s="72" t="s">
        <v>49</v>
      </c>
      <c r="J57" s="72">
        <v>0</v>
      </c>
      <c r="K57" s="73"/>
      <c r="L57" s="64">
        <f>J57*K57</f>
        <v>0</v>
      </c>
      <c r="M57" s="64">
        <f>L57*1.17</f>
        <v>0</v>
      </c>
      <c r="N57" s="21" t="s">
        <v>30</v>
      </c>
      <c r="O57" s="126"/>
      <c r="P57" s="126"/>
      <c r="Q57" s="129"/>
      <c r="R57" s="102"/>
      <c r="S57" s="105"/>
    </row>
    <row r="58" spans="1:19" ht="14.25" x14ac:dyDescent="0.2">
      <c r="A58" s="115"/>
      <c r="B58" s="107" t="s">
        <v>99</v>
      </c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9"/>
    </row>
    <row r="59" spans="1:19" ht="14.25" x14ac:dyDescent="0.2">
      <c r="A59" s="110" t="s">
        <v>100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2"/>
    </row>
    <row r="60" spans="1:19" ht="14.25" customHeight="1" x14ac:dyDescent="0.2">
      <c r="A60" s="113">
        <v>11</v>
      </c>
      <c r="B60" s="116" t="s">
        <v>101</v>
      </c>
      <c r="C60" s="116" t="s">
        <v>86</v>
      </c>
      <c r="D60" s="116">
        <v>2250062952</v>
      </c>
      <c r="E60" s="122" t="s">
        <v>40</v>
      </c>
      <c r="F60" s="122" t="s">
        <v>27</v>
      </c>
      <c r="G60" s="74" t="s">
        <v>102</v>
      </c>
      <c r="H60" s="9">
        <v>100</v>
      </c>
      <c r="I60" s="10" t="s">
        <v>63</v>
      </c>
      <c r="J60" s="10">
        <v>57688</v>
      </c>
      <c r="K60" s="75">
        <v>1</v>
      </c>
      <c r="L60" s="13">
        <v>57688</v>
      </c>
      <c r="M60" s="13">
        <v>67494.959999999992</v>
      </c>
      <c r="N60" s="14" t="s">
        <v>30</v>
      </c>
      <c r="O60" s="125" t="s">
        <v>79</v>
      </c>
      <c r="P60" s="125" t="s">
        <v>32</v>
      </c>
      <c r="Q60" s="128"/>
      <c r="R60" s="101">
        <f>M60</f>
        <v>67494.959999999992</v>
      </c>
      <c r="S60" s="104" t="s">
        <v>57</v>
      </c>
    </row>
    <row r="61" spans="1:19" x14ac:dyDescent="0.2">
      <c r="A61" s="114"/>
      <c r="B61" s="117"/>
      <c r="C61" s="117"/>
      <c r="D61" s="117"/>
      <c r="E61" s="123"/>
      <c r="F61" s="123"/>
      <c r="G61" s="76" t="s">
        <v>103</v>
      </c>
      <c r="H61" s="31">
        <v>83</v>
      </c>
      <c r="I61" s="43" t="s">
        <v>63</v>
      </c>
      <c r="J61" s="43">
        <v>68000</v>
      </c>
      <c r="K61" s="77">
        <v>1</v>
      </c>
      <c r="L61" s="23">
        <v>68000</v>
      </c>
      <c r="M61" s="23">
        <v>79560</v>
      </c>
      <c r="N61" s="78" t="s">
        <v>30</v>
      </c>
      <c r="O61" s="126"/>
      <c r="P61" s="126"/>
      <c r="Q61" s="129"/>
      <c r="R61" s="102"/>
      <c r="S61" s="105"/>
    </row>
    <row r="62" spans="1:19" ht="22.5" customHeight="1" x14ac:dyDescent="0.2">
      <c r="A62" s="114"/>
      <c r="B62" s="117"/>
      <c r="C62" s="117"/>
      <c r="D62" s="117"/>
      <c r="E62" s="123"/>
      <c r="F62" s="123"/>
      <c r="G62" s="76" t="s">
        <v>104</v>
      </c>
      <c r="H62" s="31">
        <v>65</v>
      </c>
      <c r="I62" s="43" t="s">
        <v>63</v>
      </c>
      <c r="J62" s="43">
        <v>86000</v>
      </c>
      <c r="K62" s="77">
        <v>1</v>
      </c>
      <c r="L62" s="23">
        <v>86000</v>
      </c>
      <c r="M62" s="23">
        <v>100620</v>
      </c>
      <c r="N62" s="78" t="s">
        <v>30</v>
      </c>
      <c r="O62" s="126"/>
      <c r="P62" s="126"/>
      <c r="Q62" s="129"/>
      <c r="R62" s="102"/>
      <c r="S62" s="105"/>
    </row>
    <row r="63" spans="1:19" ht="23.25" customHeight="1" x14ac:dyDescent="0.2">
      <c r="A63" s="114"/>
      <c r="B63" s="117"/>
      <c r="C63" s="117"/>
      <c r="D63" s="117"/>
      <c r="E63" s="123"/>
      <c r="F63" s="123"/>
      <c r="G63" s="76" t="s">
        <v>41</v>
      </c>
      <c r="H63" s="31">
        <v>58</v>
      </c>
      <c r="I63" s="43" t="s">
        <v>63</v>
      </c>
      <c r="J63" s="43">
        <v>88000</v>
      </c>
      <c r="K63" s="77">
        <v>1</v>
      </c>
      <c r="L63" s="23">
        <v>88000</v>
      </c>
      <c r="M63" s="23">
        <v>102960</v>
      </c>
      <c r="N63" s="78"/>
      <c r="O63" s="126"/>
      <c r="P63" s="126"/>
      <c r="Q63" s="129"/>
      <c r="R63" s="102"/>
      <c r="S63" s="105"/>
    </row>
    <row r="64" spans="1:19" ht="22.5" customHeight="1" x14ac:dyDescent="0.2">
      <c r="A64" s="114"/>
      <c r="B64" s="117"/>
      <c r="C64" s="117"/>
      <c r="D64" s="117"/>
      <c r="E64" s="123"/>
      <c r="F64" s="123"/>
      <c r="G64" s="76" t="s">
        <v>105</v>
      </c>
      <c r="H64" s="31">
        <v>25</v>
      </c>
      <c r="I64" s="43" t="s">
        <v>63</v>
      </c>
      <c r="J64" s="43">
        <v>215000</v>
      </c>
      <c r="K64" s="77">
        <v>1</v>
      </c>
      <c r="L64" s="23">
        <v>215000</v>
      </c>
      <c r="M64" s="23">
        <v>251549.99999999997</v>
      </c>
      <c r="N64" s="78"/>
      <c r="O64" s="126"/>
      <c r="P64" s="126"/>
      <c r="Q64" s="129"/>
      <c r="R64" s="102"/>
      <c r="S64" s="105"/>
    </row>
    <row r="65" spans="1:19" hidden="1" x14ac:dyDescent="0.2">
      <c r="A65" s="114"/>
      <c r="B65" s="117"/>
      <c r="C65" s="117"/>
      <c r="D65" s="117"/>
      <c r="E65" s="123"/>
      <c r="F65" s="123"/>
      <c r="G65" s="76" t="s">
        <v>106</v>
      </c>
      <c r="H65" s="31"/>
      <c r="I65" s="43" t="s">
        <v>63</v>
      </c>
      <c r="J65" s="79">
        <v>0</v>
      </c>
      <c r="K65" s="77">
        <v>1</v>
      </c>
      <c r="L65" s="23">
        <v>0</v>
      </c>
      <c r="M65" s="23">
        <v>0</v>
      </c>
      <c r="N65" s="78" t="s">
        <v>30</v>
      </c>
      <c r="O65" s="126"/>
      <c r="P65" s="126"/>
      <c r="Q65" s="129"/>
      <c r="R65" s="102"/>
      <c r="S65" s="105"/>
    </row>
    <row r="66" spans="1:19" ht="14.25" x14ac:dyDescent="0.2">
      <c r="A66" s="115"/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9"/>
    </row>
    <row r="67" spans="1:19" ht="14.25" x14ac:dyDescent="0.2">
      <c r="A67" s="110" t="s">
        <v>107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2"/>
    </row>
    <row r="68" spans="1:19" ht="14.25" customHeight="1" x14ac:dyDescent="0.2">
      <c r="A68" s="113">
        <v>12</v>
      </c>
      <c r="B68" s="116" t="s">
        <v>108</v>
      </c>
      <c r="C68" s="116" t="s">
        <v>86</v>
      </c>
      <c r="D68" s="116">
        <v>2250062952</v>
      </c>
      <c r="E68" s="122" t="s">
        <v>40</v>
      </c>
      <c r="F68" s="122" t="s">
        <v>27</v>
      </c>
      <c r="G68" s="74" t="s">
        <v>103</v>
      </c>
      <c r="H68" s="80">
        <v>100</v>
      </c>
      <c r="I68" s="10" t="s">
        <v>63</v>
      </c>
      <c r="J68" s="11">
        <v>96000</v>
      </c>
      <c r="K68" s="75">
        <v>1</v>
      </c>
      <c r="L68" s="13">
        <v>96000</v>
      </c>
      <c r="M68" s="13">
        <v>112320</v>
      </c>
      <c r="N68" s="14" t="s">
        <v>30</v>
      </c>
      <c r="O68" s="125" t="s">
        <v>79</v>
      </c>
      <c r="P68" s="125" t="s">
        <v>32</v>
      </c>
      <c r="Q68" s="128"/>
      <c r="R68" s="101">
        <f>M68</f>
        <v>112320</v>
      </c>
      <c r="S68" s="104" t="s">
        <v>57</v>
      </c>
    </row>
    <row r="69" spans="1:19" x14ac:dyDescent="0.2">
      <c r="A69" s="114"/>
      <c r="B69" s="117"/>
      <c r="C69" s="117"/>
      <c r="D69" s="117"/>
      <c r="E69" s="123"/>
      <c r="F69" s="123"/>
      <c r="G69" s="76" t="s">
        <v>102</v>
      </c>
      <c r="H69" s="81">
        <v>88</v>
      </c>
      <c r="I69" s="43" t="s">
        <v>63</v>
      </c>
      <c r="J69" s="79">
        <v>105655</v>
      </c>
      <c r="K69" s="77">
        <v>1</v>
      </c>
      <c r="L69" s="23">
        <v>105655</v>
      </c>
      <c r="M69" s="23">
        <v>123616.34999999999</v>
      </c>
      <c r="N69" s="21" t="s">
        <v>30</v>
      </c>
      <c r="O69" s="126"/>
      <c r="P69" s="126"/>
      <c r="Q69" s="129"/>
      <c r="R69" s="102"/>
      <c r="S69" s="105"/>
    </row>
    <row r="70" spans="1:19" x14ac:dyDescent="0.2">
      <c r="A70" s="114"/>
      <c r="B70" s="117"/>
      <c r="C70" s="117"/>
      <c r="D70" s="117"/>
      <c r="E70" s="123"/>
      <c r="F70" s="123"/>
      <c r="G70" s="76" t="s">
        <v>109</v>
      </c>
      <c r="H70" s="81">
        <v>61</v>
      </c>
      <c r="I70" s="43" t="s">
        <v>63</v>
      </c>
      <c r="J70" s="43">
        <v>158000</v>
      </c>
      <c r="K70" s="77">
        <v>1</v>
      </c>
      <c r="L70" s="23">
        <v>158000</v>
      </c>
      <c r="M70" s="23">
        <v>184860</v>
      </c>
      <c r="N70" s="21" t="s">
        <v>30</v>
      </c>
      <c r="O70" s="126"/>
      <c r="P70" s="126"/>
      <c r="Q70" s="129"/>
      <c r="R70" s="102"/>
      <c r="S70" s="105"/>
    </row>
    <row r="71" spans="1:19" x14ac:dyDescent="0.2">
      <c r="A71" s="114"/>
      <c r="B71" s="117"/>
      <c r="C71" s="117"/>
      <c r="D71" s="117"/>
      <c r="E71" s="123"/>
      <c r="F71" s="123"/>
      <c r="G71" s="76" t="s">
        <v>41</v>
      </c>
      <c r="H71" s="81">
        <v>45</v>
      </c>
      <c r="I71" s="43" t="s">
        <v>63</v>
      </c>
      <c r="J71" s="43">
        <v>202000</v>
      </c>
      <c r="K71" s="77">
        <v>1</v>
      </c>
      <c r="L71" s="23">
        <v>202000</v>
      </c>
      <c r="M71" s="23">
        <v>236340</v>
      </c>
      <c r="N71" s="21"/>
      <c r="O71" s="126"/>
      <c r="P71" s="126"/>
      <c r="Q71" s="129"/>
      <c r="R71" s="102"/>
      <c r="S71" s="105"/>
    </row>
    <row r="72" spans="1:19" x14ac:dyDescent="0.2">
      <c r="A72" s="114"/>
      <c r="B72" s="117"/>
      <c r="C72" s="117"/>
      <c r="D72" s="117"/>
      <c r="E72" s="123"/>
      <c r="F72" s="123"/>
      <c r="G72" s="76" t="s">
        <v>105</v>
      </c>
      <c r="H72" s="81">
        <v>23</v>
      </c>
      <c r="I72" s="43" t="s">
        <v>63</v>
      </c>
      <c r="J72" s="43">
        <v>400000</v>
      </c>
      <c r="K72" s="77">
        <v>1</v>
      </c>
      <c r="L72" s="23">
        <v>400000</v>
      </c>
      <c r="M72" s="23">
        <v>468000</v>
      </c>
      <c r="N72" s="21"/>
      <c r="O72" s="126"/>
      <c r="P72" s="126"/>
      <c r="Q72" s="129"/>
      <c r="R72" s="102"/>
      <c r="S72" s="105"/>
    </row>
    <row r="73" spans="1:19" x14ac:dyDescent="0.2">
      <c r="A73" s="114"/>
      <c r="B73" s="117"/>
      <c r="C73" s="117"/>
      <c r="D73" s="117"/>
      <c r="E73" s="123"/>
      <c r="F73" s="123"/>
      <c r="G73" s="76" t="s">
        <v>110</v>
      </c>
      <c r="H73" s="81"/>
      <c r="I73" s="43"/>
      <c r="J73" s="79"/>
      <c r="K73" s="77"/>
      <c r="L73" s="23"/>
      <c r="M73" s="23"/>
      <c r="N73" s="21" t="s">
        <v>30</v>
      </c>
      <c r="O73" s="126"/>
      <c r="P73" s="126"/>
      <c r="Q73" s="129"/>
      <c r="R73" s="102"/>
      <c r="S73" s="105"/>
    </row>
    <row r="74" spans="1:19" ht="14.25" x14ac:dyDescent="0.2">
      <c r="A74" s="115"/>
      <c r="B74" s="107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9"/>
    </row>
    <row r="75" spans="1:19" ht="14.25" x14ac:dyDescent="0.2">
      <c r="A75" s="110" t="s">
        <v>111</v>
      </c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2"/>
    </row>
    <row r="76" spans="1:19" ht="14.25" customHeight="1" x14ac:dyDescent="0.2">
      <c r="A76" s="113">
        <v>13</v>
      </c>
      <c r="B76" s="116" t="s">
        <v>112</v>
      </c>
      <c r="C76" s="116" t="s">
        <v>86</v>
      </c>
      <c r="D76" s="116">
        <v>2250062952</v>
      </c>
      <c r="E76" s="122" t="s">
        <v>40</v>
      </c>
      <c r="F76" s="122" t="s">
        <v>27</v>
      </c>
      <c r="G76" s="82" t="s">
        <v>103</v>
      </c>
      <c r="H76" s="9">
        <v>100</v>
      </c>
      <c r="I76" s="10" t="s">
        <v>63</v>
      </c>
      <c r="J76" s="11">
        <v>74400</v>
      </c>
      <c r="K76" s="75">
        <v>1</v>
      </c>
      <c r="L76" s="13">
        <f t="shared" ref="L76:L81" si="0">J76*K76</f>
        <v>74400</v>
      </c>
      <c r="M76" s="13">
        <f t="shared" ref="M76:M81" si="1">L76*1.17</f>
        <v>87048</v>
      </c>
      <c r="N76" s="14" t="s">
        <v>30</v>
      </c>
      <c r="O76" s="125" t="s">
        <v>79</v>
      </c>
      <c r="P76" s="125" t="s">
        <v>32</v>
      </c>
      <c r="Q76" s="128"/>
      <c r="R76" s="101">
        <f>M76</f>
        <v>87048</v>
      </c>
      <c r="S76" s="104" t="s">
        <v>57</v>
      </c>
    </row>
    <row r="77" spans="1:19" ht="14.25" x14ac:dyDescent="0.2">
      <c r="A77" s="114"/>
      <c r="B77" s="117"/>
      <c r="C77" s="117"/>
      <c r="D77" s="117"/>
      <c r="E77" s="123"/>
      <c r="F77" s="123"/>
      <c r="G77" s="83" t="s">
        <v>102</v>
      </c>
      <c r="H77" s="31">
        <v>87</v>
      </c>
      <c r="I77" s="43" t="s">
        <v>63</v>
      </c>
      <c r="J77" s="79">
        <v>82668</v>
      </c>
      <c r="K77" s="77">
        <v>1</v>
      </c>
      <c r="L77" s="23">
        <f t="shared" si="0"/>
        <v>82668</v>
      </c>
      <c r="M77" s="23">
        <f t="shared" si="1"/>
        <v>96721.56</v>
      </c>
      <c r="N77" s="21" t="s">
        <v>30</v>
      </c>
      <c r="O77" s="126"/>
      <c r="P77" s="126"/>
      <c r="Q77" s="129"/>
      <c r="R77" s="102"/>
      <c r="S77" s="105"/>
    </row>
    <row r="78" spans="1:19" ht="14.25" x14ac:dyDescent="0.2">
      <c r="A78" s="114"/>
      <c r="B78" s="117"/>
      <c r="C78" s="117"/>
      <c r="D78" s="117"/>
      <c r="E78" s="123"/>
      <c r="F78" s="123"/>
      <c r="G78" s="83" t="s">
        <v>109</v>
      </c>
      <c r="H78" s="31">
        <v>66</v>
      </c>
      <c r="I78" s="43" t="s">
        <v>63</v>
      </c>
      <c r="J78" s="43">
        <v>109000</v>
      </c>
      <c r="K78" s="77">
        <v>1</v>
      </c>
      <c r="L78" s="23">
        <f t="shared" si="0"/>
        <v>109000</v>
      </c>
      <c r="M78" s="23">
        <f t="shared" si="1"/>
        <v>127529.99999999999</v>
      </c>
      <c r="N78" s="21" t="s">
        <v>30</v>
      </c>
      <c r="O78" s="126"/>
      <c r="P78" s="126"/>
      <c r="Q78" s="129"/>
      <c r="R78" s="102"/>
      <c r="S78" s="105"/>
    </row>
    <row r="79" spans="1:19" ht="14.25" x14ac:dyDescent="0.2">
      <c r="A79" s="114"/>
      <c r="B79" s="117"/>
      <c r="C79" s="117"/>
      <c r="D79" s="117"/>
      <c r="E79" s="123"/>
      <c r="F79" s="123"/>
      <c r="G79" s="84" t="s">
        <v>41</v>
      </c>
      <c r="H79" s="31">
        <v>43</v>
      </c>
      <c r="I79" s="43" t="s">
        <v>63</v>
      </c>
      <c r="J79" s="43">
        <v>168000</v>
      </c>
      <c r="K79" s="77">
        <v>1</v>
      </c>
      <c r="L79" s="23">
        <f t="shared" si="0"/>
        <v>168000</v>
      </c>
      <c r="M79" s="23">
        <f t="shared" si="1"/>
        <v>196560</v>
      </c>
      <c r="N79" s="21" t="s">
        <v>30</v>
      </c>
      <c r="O79" s="126"/>
      <c r="P79" s="126"/>
      <c r="Q79" s="129"/>
      <c r="R79" s="102"/>
      <c r="S79" s="105"/>
    </row>
    <row r="80" spans="1:19" ht="14.25" x14ac:dyDescent="0.2">
      <c r="A80" s="114"/>
      <c r="B80" s="117"/>
      <c r="C80" s="117"/>
      <c r="D80" s="117"/>
      <c r="E80" s="123"/>
      <c r="F80" s="123"/>
      <c r="G80" s="83" t="s">
        <v>105</v>
      </c>
      <c r="H80" s="31">
        <v>25</v>
      </c>
      <c r="I80" s="43" t="s">
        <v>63</v>
      </c>
      <c r="J80" s="43">
        <v>272000</v>
      </c>
      <c r="K80" s="77">
        <v>1</v>
      </c>
      <c r="L80" s="23">
        <f t="shared" si="0"/>
        <v>272000</v>
      </c>
      <c r="M80" s="23">
        <f t="shared" si="1"/>
        <v>318240</v>
      </c>
      <c r="N80" s="21" t="s">
        <v>30</v>
      </c>
      <c r="O80" s="126"/>
      <c r="P80" s="126"/>
      <c r="Q80" s="129"/>
      <c r="R80" s="102"/>
      <c r="S80" s="105"/>
    </row>
    <row r="81" spans="1:19" ht="14.25" x14ac:dyDescent="0.2">
      <c r="A81" s="114"/>
      <c r="B81" s="117"/>
      <c r="C81" s="117"/>
      <c r="D81" s="117"/>
      <c r="E81" s="123"/>
      <c r="F81" s="123"/>
      <c r="G81" s="85" t="s">
        <v>110</v>
      </c>
      <c r="H81" s="31"/>
      <c r="I81" s="43" t="s">
        <v>63</v>
      </c>
      <c r="J81" s="43"/>
      <c r="K81" s="77">
        <v>1</v>
      </c>
      <c r="L81" s="23">
        <f t="shared" si="0"/>
        <v>0</v>
      </c>
      <c r="M81" s="23">
        <f t="shared" si="1"/>
        <v>0</v>
      </c>
      <c r="N81" s="21" t="s">
        <v>30</v>
      </c>
      <c r="O81" s="126"/>
      <c r="P81" s="126"/>
      <c r="Q81" s="129"/>
      <c r="R81" s="102"/>
      <c r="S81" s="105"/>
    </row>
    <row r="82" spans="1:19" ht="14.25" x14ac:dyDescent="0.2">
      <c r="A82" s="115"/>
      <c r="B82" s="107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9"/>
    </row>
    <row r="83" spans="1:19" ht="14.25" x14ac:dyDescent="0.2">
      <c r="A83" s="110" t="s">
        <v>113</v>
      </c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2"/>
    </row>
    <row r="84" spans="1:19" ht="14.25" customHeight="1" x14ac:dyDescent="0.2">
      <c r="A84" s="113">
        <v>14</v>
      </c>
      <c r="B84" s="116" t="s">
        <v>114</v>
      </c>
      <c r="C84" s="116" t="s">
        <v>86</v>
      </c>
      <c r="D84" s="116">
        <v>2250062952</v>
      </c>
      <c r="E84" s="122" t="s">
        <v>55</v>
      </c>
      <c r="F84" s="122" t="s">
        <v>27</v>
      </c>
      <c r="G84" s="86" t="s">
        <v>115</v>
      </c>
      <c r="H84" s="80">
        <v>100</v>
      </c>
      <c r="I84" s="10" t="s">
        <v>63</v>
      </c>
      <c r="J84" s="10">
        <v>36100</v>
      </c>
      <c r="K84" s="75">
        <v>1</v>
      </c>
      <c r="L84" s="13">
        <f>J84*K84</f>
        <v>36100</v>
      </c>
      <c r="M84" s="13">
        <f>L84*1.17</f>
        <v>42237</v>
      </c>
      <c r="N84" s="14" t="s">
        <v>30</v>
      </c>
      <c r="O84" s="125" t="s">
        <v>79</v>
      </c>
      <c r="P84" s="125" t="s">
        <v>32</v>
      </c>
      <c r="Q84" s="128"/>
      <c r="R84" s="101">
        <f>M84</f>
        <v>42237</v>
      </c>
      <c r="S84" s="104" t="s">
        <v>57</v>
      </c>
    </row>
    <row r="85" spans="1:19" ht="14.25" x14ac:dyDescent="0.2">
      <c r="A85" s="114"/>
      <c r="B85" s="117"/>
      <c r="C85" s="117"/>
      <c r="D85" s="117"/>
      <c r="E85" s="123"/>
      <c r="F85" s="123"/>
      <c r="G85" s="87" t="s">
        <v>116</v>
      </c>
      <c r="H85" s="81">
        <v>80</v>
      </c>
      <c r="I85" s="43" t="s">
        <v>63</v>
      </c>
      <c r="J85" s="43">
        <v>45000</v>
      </c>
      <c r="K85" s="77">
        <v>1</v>
      </c>
      <c r="L85" s="23">
        <f>J85*K85</f>
        <v>45000</v>
      </c>
      <c r="M85" s="23">
        <f>L85*1.17</f>
        <v>52650</v>
      </c>
      <c r="N85" s="21" t="s">
        <v>30</v>
      </c>
      <c r="O85" s="126"/>
      <c r="P85" s="126"/>
      <c r="Q85" s="129"/>
      <c r="R85" s="102"/>
      <c r="S85" s="105"/>
    </row>
    <row r="86" spans="1:19" ht="14.25" x14ac:dyDescent="0.2">
      <c r="A86" s="114"/>
      <c r="B86" s="117"/>
      <c r="C86" s="117"/>
      <c r="D86" s="117"/>
      <c r="E86" s="123"/>
      <c r="F86" s="123"/>
      <c r="G86" s="87" t="s">
        <v>117</v>
      </c>
      <c r="H86" s="81">
        <v>73</v>
      </c>
      <c r="I86" s="43" t="s">
        <v>63</v>
      </c>
      <c r="J86" s="43">
        <v>46200</v>
      </c>
      <c r="K86" s="77">
        <v>1</v>
      </c>
      <c r="L86" s="23">
        <f>J86*K86</f>
        <v>46200</v>
      </c>
      <c r="M86" s="23">
        <f>L86*1.17</f>
        <v>54054</v>
      </c>
      <c r="N86" s="21" t="s">
        <v>30</v>
      </c>
      <c r="O86" s="126"/>
      <c r="P86" s="126"/>
      <c r="Q86" s="129"/>
      <c r="R86" s="102"/>
      <c r="S86" s="105"/>
    </row>
    <row r="87" spans="1:19" ht="14.25" x14ac:dyDescent="0.2">
      <c r="A87" s="114"/>
      <c r="B87" s="117"/>
      <c r="C87" s="117"/>
      <c r="D87" s="117"/>
      <c r="E87" s="123"/>
      <c r="F87" s="123"/>
      <c r="G87" s="87" t="s">
        <v>118</v>
      </c>
      <c r="H87" s="81"/>
      <c r="I87" s="43" t="s">
        <v>63</v>
      </c>
      <c r="J87" s="79"/>
      <c r="K87" s="77">
        <v>1</v>
      </c>
      <c r="L87" s="23">
        <f>J87*K87</f>
        <v>0</v>
      </c>
      <c r="M87" s="23">
        <f>L87*1.17</f>
        <v>0</v>
      </c>
      <c r="N87" s="21" t="s">
        <v>30</v>
      </c>
      <c r="O87" s="126"/>
      <c r="P87" s="126"/>
      <c r="Q87" s="129"/>
      <c r="R87" s="102"/>
      <c r="S87" s="105"/>
    </row>
    <row r="88" spans="1:19" ht="14.25" x14ac:dyDescent="0.2">
      <c r="A88" s="115"/>
      <c r="B88" s="107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9"/>
    </row>
    <row r="89" spans="1:19" ht="14.25" x14ac:dyDescent="0.2">
      <c r="A89" s="110" t="s">
        <v>119</v>
      </c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2"/>
    </row>
    <row r="90" spans="1:19" ht="14.25" customHeight="1" x14ac:dyDescent="0.2">
      <c r="A90" s="113">
        <v>15</v>
      </c>
      <c r="B90" s="116" t="s">
        <v>120</v>
      </c>
      <c r="C90" s="116" t="s">
        <v>86</v>
      </c>
      <c r="D90" s="116">
        <v>2250062952</v>
      </c>
      <c r="E90" s="122" t="s">
        <v>55</v>
      </c>
      <c r="F90" s="122" t="s">
        <v>27</v>
      </c>
      <c r="G90" s="86" t="s">
        <v>115</v>
      </c>
      <c r="H90" s="80">
        <v>97</v>
      </c>
      <c r="I90" s="10" t="s">
        <v>63</v>
      </c>
      <c r="J90" s="11">
        <v>70300</v>
      </c>
      <c r="K90" s="75">
        <v>1</v>
      </c>
      <c r="L90" s="13">
        <f>J90*K90</f>
        <v>70300</v>
      </c>
      <c r="M90" s="13">
        <f>L90*1.17</f>
        <v>82251</v>
      </c>
      <c r="N90" s="14" t="s">
        <v>30</v>
      </c>
      <c r="O90" s="125" t="s">
        <v>79</v>
      </c>
      <c r="P90" s="125" t="s">
        <v>32</v>
      </c>
      <c r="Q90" s="128"/>
      <c r="R90" s="101">
        <f>M90</f>
        <v>82251</v>
      </c>
      <c r="S90" s="104" t="s">
        <v>57</v>
      </c>
    </row>
    <row r="91" spans="1:19" ht="14.25" x14ac:dyDescent="0.2">
      <c r="A91" s="114"/>
      <c r="B91" s="117"/>
      <c r="C91" s="117"/>
      <c r="D91" s="117"/>
      <c r="E91" s="123"/>
      <c r="F91" s="123"/>
      <c r="G91" s="87" t="s">
        <v>116</v>
      </c>
      <c r="H91" s="81">
        <v>94</v>
      </c>
      <c r="I91" s="43" t="s">
        <v>63</v>
      </c>
      <c r="J91" s="79">
        <v>67500</v>
      </c>
      <c r="K91" s="77">
        <v>1</v>
      </c>
      <c r="L91" s="23">
        <f>J91*K91</f>
        <v>67500</v>
      </c>
      <c r="M91" s="23">
        <f>L91*1.17</f>
        <v>78975</v>
      </c>
      <c r="N91" s="21" t="s">
        <v>30</v>
      </c>
      <c r="O91" s="126"/>
      <c r="P91" s="126"/>
      <c r="Q91" s="129"/>
      <c r="R91" s="102"/>
      <c r="S91" s="105"/>
    </row>
    <row r="92" spans="1:19" ht="14.25" x14ac:dyDescent="0.2">
      <c r="A92" s="114"/>
      <c r="B92" s="117"/>
      <c r="C92" s="117"/>
      <c r="D92" s="117"/>
      <c r="E92" s="123"/>
      <c r="F92" s="123"/>
      <c r="G92" s="87" t="s">
        <v>117</v>
      </c>
      <c r="H92" s="81">
        <v>67</v>
      </c>
      <c r="I92" s="43" t="s">
        <v>63</v>
      </c>
      <c r="J92" s="43">
        <v>96600</v>
      </c>
      <c r="K92" s="77">
        <v>1</v>
      </c>
      <c r="L92" s="23">
        <f>J92*K92</f>
        <v>96600</v>
      </c>
      <c r="M92" s="23">
        <f>L92*1.17</f>
        <v>113022</v>
      </c>
      <c r="N92" s="21" t="s">
        <v>30</v>
      </c>
      <c r="O92" s="126"/>
      <c r="P92" s="126"/>
      <c r="Q92" s="129"/>
      <c r="R92" s="102"/>
      <c r="S92" s="105"/>
    </row>
    <row r="93" spans="1:19" ht="14.25" x14ac:dyDescent="0.2">
      <c r="A93" s="114"/>
      <c r="B93" s="117"/>
      <c r="C93" s="117"/>
      <c r="D93" s="117"/>
      <c r="E93" s="123"/>
      <c r="F93" s="123"/>
      <c r="G93" s="87" t="s">
        <v>118</v>
      </c>
      <c r="H93" s="81"/>
      <c r="I93" s="43" t="s">
        <v>63</v>
      </c>
      <c r="J93" s="79"/>
      <c r="K93" s="77">
        <v>1</v>
      </c>
      <c r="L93" s="23">
        <f>J93*K93</f>
        <v>0</v>
      </c>
      <c r="M93" s="23">
        <f>L93*1.17</f>
        <v>0</v>
      </c>
      <c r="N93" s="21" t="s">
        <v>30</v>
      </c>
      <c r="O93" s="126"/>
      <c r="P93" s="126"/>
      <c r="Q93" s="129"/>
      <c r="R93" s="102"/>
      <c r="S93" s="105"/>
    </row>
    <row r="94" spans="1:19" ht="14.25" x14ac:dyDescent="0.2">
      <c r="A94" s="115"/>
      <c r="B94" s="107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9"/>
    </row>
    <row r="95" spans="1:19" ht="14.25" x14ac:dyDescent="0.2">
      <c r="A95" s="110" t="s">
        <v>121</v>
      </c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2"/>
    </row>
    <row r="96" spans="1:19" ht="14.25" customHeight="1" x14ac:dyDescent="0.2">
      <c r="A96" s="113">
        <v>16</v>
      </c>
      <c r="B96" s="116" t="s">
        <v>122</v>
      </c>
      <c r="C96" s="116" t="s">
        <v>86</v>
      </c>
      <c r="D96" s="116">
        <v>2250062952</v>
      </c>
      <c r="E96" s="122" t="s">
        <v>55</v>
      </c>
      <c r="F96" s="122" t="s">
        <v>27</v>
      </c>
      <c r="G96" s="86" t="s">
        <v>115</v>
      </c>
      <c r="H96" s="80">
        <v>100</v>
      </c>
      <c r="I96" s="88" t="s">
        <v>63</v>
      </c>
      <c r="J96" s="89">
        <v>54150</v>
      </c>
      <c r="K96" s="90">
        <v>1</v>
      </c>
      <c r="L96" s="13">
        <f>J96*K96</f>
        <v>54150</v>
      </c>
      <c r="M96" s="13">
        <f>L96*1.17</f>
        <v>63355.499999999993</v>
      </c>
      <c r="N96" s="14" t="s">
        <v>30</v>
      </c>
      <c r="O96" s="125" t="s">
        <v>79</v>
      </c>
      <c r="P96" s="125" t="s">
        <v>32</v>
      </c>
      <c r="Q96" s="128"/>
      <c r="R96" s="101">
        <f>M96</f>
        <v>63355.499999999993</v>
      </c>
      <c r="S96" s="104" t="s">
        <v>57</v>
      </c>
    </row>
    <row r="97" spans="1:19" ht="14.25" x14ac:dyDescent="0.2">
      <c r="A97" s="114"/>
      <c r="B97" s="117"/>
      <c r="C97" s="117"/>
      <c r="D97" s="117"/>
      <c r="E97" s="123"/>
      <c r="F97" s="123"/>
      <c r="G97" s="87" t="s">
        <v>116</v>
      </c>
      <c r="H97" s="81">
        <v>94</v>
      </c>
      <c r="I97" s="91" t="s">
        <v>63</v>
      </c>
      <c r="J97" s="92">
        <v>54000</v>
      </c>
      <c r="K97" s="93">
        <v>1</v>
      </c>
      <c r="L97" s="23">
        <f>J97*K97</f>
        <v>54000</v>
      </c>
      <c r="M97" s="23">
        <f>L97*1.17</f>
        <v>63179.999999999993</v>
      </c>
      <c r="N97" s="21" t="s">
        <v>30</v>
      </c>
      <c r="O97" s="126"/>
      <c r="P97" s="126"/>
      <c r="Q97" s="129"/>
      <c r="R97" s="102"/>
      <c r="S97" s="105"/>
    </row>
    <row r="98" spans="1:19" ht="14.25" x14ac:dyDescent="0.2">
      <c r="A98" s="114"/>
      <c r="B98" s="117"/>
      <c r="C98" s="117"/>
      <c r="D98" s="117"/>
      <c r="E98" s="123"/>
      <c r="F98" s="123"/>
      <c r="G98" s="87" t="s">
        <v>117</v>
      </c>
      <c r="H98" s="81">
        <v>71</v>
      </c>
      <c r="I98" s="91" t="s">
        <v>63</v>
      </c>
      <c r="J98" s="91">
        <v>71400</v>
      </c>
      <c r="K98" s="93">
        <v>1</v>
      </c>
      <c r="L98" s="23">
        <f>J98*K98</f>
        <v>71400</v>
      </c>
      <c r="M98" s="23">
        <f>L98*1.17</f>
        <v>83538</v>
      </c>
      <c r="N98" s="21" t="s">
        <v>30</v>
      </c>
      <c r="O98" s="126"/>
      <c r="P98" s="126"/>
      <c r="Q98" s="129"/>
      <c r="R98" s="102"/>
      <c r="S98" s="105"/>
    </row>
    <row r="99" spans="1:19" ht="14.25" x14ac:dyDescent="0.2">
      <c r="A99" s="114"/>
      <c r="B99" s="117"/>
      <c r="C99" s="117"/>
      <c r="D99" s="117"/>
      <c r="E99" s="123"/>
      <c r="F99" s="123"/>
      <c r="G99" s="87" t="s">
        <v>118</v>
      </c>
      <c r="H99" s="81"/>
      <c r="I99" s="91" t="s">
        <v>63</v>
      </c>
      <c r="J99" s="92"/>
      <c r="K99" s="93">
        <v>1</v>
      </c>
      <c r="L99" s="23">
        <f>J99*K99</f>
        <v>0</v>
      </c>
      <c r="M99" s="23">
        <f>L99*1.17</f>
        <v>0</v>
      </c>
      <c r="N99" s="21" t="s">
        <v>30</v>
      </c>
      <c r="O99" s="126"/>
      <c r="P99" s="126"/>
      <c r="Q99" s="129"/>
      <c r="R99" s="102"/>
      <c r="S99" s="105"/>
    </row>
    <row r="100" spans="1:19" ht="14.25" x14ac:dyDescent="0.2">
      <c r="A100" s="115"/>
      <c r="B100" s="107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9"/>
    </row>
    <row r="101" spans="1:19" ht="14.25" x14ac:dyDescent="0.2">
      <c r="A101" s="110" t="s">
        <v>123</v>
      </c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2"/>
    </row>
    <row r="102" spans="1:19" ht="14.25" customHeight="1" x14ac:dyDescent="0.2">
      <c r="A102" s="113">
        <v>17</v>
      </c>
      <c r="B102" s="116" t="s">
        <v>124</v>
      </c>
      <c r="C102" s="116" t="s">
        <v>86</v>
      </c>
      <c r="D102" s="116">
        <v>2250062952</v>
      </c>
      <c r="E102" s="122" t="s">
        <v>26</v>
      </c>
      <c r="F102" s="122" t="s">
        <v>27</v>
      </c>
      <c r="G102" s="8" t="s">
        <v>125</v>
      </c>
      <c r="H102" s="9">
        <v>100</v>
      </c>
      <c r="I102" s="10" t="s">
        <v>63</v>
      </c>
      <c r="J102" s="10">
        <v>6000</v>
      </c>
      <c r="K102" s="8">
        <v>1</v>
      </c>
      <c r="L102" s="45">
        <v>6000</v>
      </c>
      <c r="M102" s="45">
        <v>7020</v>
      </c>
      <c r="N102" s="14" t="s">
        <v>30</v>
      </c>
      <c r="O102" s="125" t="s">
        <v>79</v>
      </c>
      <c r="P102" s="125" t="s">
        <v>32</v>
      </c>
      <c r="Q102" s="128"/>
      <c r="R102" s="101">
        <f>M102</f>
        <v>7020</v>
      </c>
      <c r="S102" s="104" t="s">
        <v>57</v>
      </c>
    </row>
    <row r="103" spans="1:19" ht="14.25" x14ac:dyDescent="0.2">
      <c r="A103" s="114"/>
      <c r="B103" s="117"/>
      <c r="C103" s="117"/>
      <c r="D103" s="117"/>
      <c r="E103" s="123"/>
      <c r="F103" s="123"/>
      <c r="G103" s="42" t="s">
        <v>126</v>
      </c>
      <c r="H103" s="31">
        <v>85</v>
      </c>
      <c r="I103" s="43" t="s">
        <v>63</v>
      </c>
      <c r="J103" s="43">
        <v>6900</v>
      </c>
      <c r="K103" s="21">
        <v>1</v>
      </c>
      <c r="L103" s="44">
        <v>6900</v>
      </c>
      <c r="M103" s="44">
        <v>8072.9999999999991</v>
      </c>
      <c r="N103" s="21" t="s">
        <v>30</v>
      </c>
      <c r="O103" s="126"/>
      <c r="P103" s="126"/>
      <c r="Q103" s="129"/>
      <c r="R103" s="102"/>
      <c r="S103" s="105"/>
    </row>
    <row r="104" spans="1:19" ht="14.25" x14ac:dyDescent="0.2">
      <c r="A104" s="114"/>
      <c r="B104" s="117"/>
      <c r="C104" s="117"/>
      <c r="D104" s="117"/>
      <c r="E104" s="123"/>
      <c r="F104" s="123"/>
      <c r="G104" s="42" t="s">
        <v>127</v>
      </c>
      <c r="H104" s="31">
        <v>40</v>
      </c>
      <c r="I104" s="43" t="s">
        <v>63</v>
      </c>
      <c r="J104" s="43">
        <v>18800</v>
      </c>
      <c r="K104" s="21">
        <v>1</v>
      </c>
      <c r="L104" s="44">
        <v>18800</v>
      </c>
      <c r="M104" s="44">
        <v>21996</v>
      </c>
      <c r="N104" s="21" t="s">
        <v>30</v>
      </c>
      <c r="O104" s="126"/>
      <c r="P104" s="126"/>
      <c r="Q104" s="129"/>
      <c r="R104" s="102"/>
      <c r="S104" s="105"/>
    </row>
    <row r="105" spans="1:19" ht="14.25" x14ac:dyDescent="0.2">
      <c r="A105" s="114"/>
      <c r="B105" s="117"/>
      <c r="C105" s="117"/>
      <c r="D105" s="117"/>
      <c r="E105" s="123"/>
      <c r="F105" s="123"/>
      <c r="G105" s="47" t="s">
        <v>128</v>
      </c>
      <c r="H105" s="48">
        <v>0</v>
      </c>
      <c r="I105" s="49" t="s">
        <v>63</v>
      </c>
      <c r="J105" s="49">
        <v>0</v>
      </c>
      <c r="K105" s="47">
        <v>1</v>
      </c>
      <c r="L105" s="44">
        <v>0</v>
      </c>
      <c r="M105" s="44">
        <v>0</v>
      </c>
      <c r="N105" s="21" t="s">
        <v>30</v>
      </c>
      <c r="O105" s="126"/>
      <c r="P105" s="126"/>
      <c r="Q105" s="129"/>
      <c r="R105" s="102"/>
      <c r="S105" s="105"/>
    </row>
    <row r="106" spans="1:19" ht="14.25" x14ac:dyDescent="0.2">
      <c r="A106" s="115"/>
      <c r="B106" s="107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9"/>
    </row>
    <row r="107" spans="1:19" ht="14.25" x14ac:dyDescent="0.2">
      <c r="A107" s="110" t="s">
        <v>129</v>
      </c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2"/>
    </row>
    <row r="108" spans="1:19" ht="14.25" customHeight="1" x14ac:dyDescent="0.2">
      <c r="A108" s="113">
        <v>18</v>
      </c>
      <c r="B108" s="116" t="s">
        <v>130</v>
      </c>
      <c r="C108" s="116" t="s">
        <v>86</v>
      </c>
      <c r="D108" s="116">
        <v>2250062952</v>
      </c>
      <c r="E108" s="122" t="s">
        <v>26</v>
      </c>
      <c r="F108" s="122" t="s">
        <v>27</v>
      </c>
      <c r="G108" s="86" t="s">
        <v>126</v>
      </c>
      <c r="H108" s="80">
        <v>100</v>
      </c>
      <c r="I108" s="88" t="s">
        <v>63</v>
      </c>
      <c r="J108" s="88">
        <v>17520</v>
      </c>
      <c r="K108" s="90">
        <v>1</v>
      </c>
      <c r="L108" s="13">
        <f>J108*K108</f>
        <v>17520</v>
      </c>
      <c r="M108" s="13">
        <f>L108*1.17</f>
        <v>20498.399999999998</v>
      </c>
      <c r="N108" s="14" t="s">
        <v>30</v>
      </c>
      <c r="O108" s="125" t="s">
        <v>79</v>
      </c>
      <c r="P108" s="125" t="s">
        <v>32</v>
      </c>
      <c r="Q108" s="128"/>
      <c r="R108" s="101">
        <f>M108</f>
        <v>20498.399999999998</v>
      </c>
      <c r="S108" s="104" t="s">
        <v>57</v>
      </c>
    </row>
    <row r="109" spans="1:19" ht="14.25" x14ac:dyDescent="0.2">
      <c r="A109" s="114"/>
      <c r="B109" s="117"/>
      <c r="C109" s="117"/>
      <c r="D109" s="117"/>
      <c r="E109" s="123"/>
      <c r="F109" s="123"/>
      <c r="G109" s="87" t="s">
        <v>125</v>
      </c>
      <c r="H109" s="94">
        <v>92</v>
      </c>
      <c r="I109" s="91" t="s">
        <v>63</v>
      </c>
      <c r="J109" s="91">
        <v>18000</v>
      </c>
      <c r="K109" s="93">
        <v>1</v>
      </c>
      <c r="L109" s="23">
        <f>J109*K109</f>
        <v>18000</v>
      </c>
      <c r="M109" s="23">
        <f>L109*1.17</f>
        <v>21060</v>
      </c>
      <c r="N109" s="21" t="s">
        <v>30</v>
      </c>
      <c r="O109" s="126"/>
      <c r="P109" s="126"/>
      <c r="Q109" s="129"/>
      <c r="R109" s="102"/>
      <c r="S109" s="105"/>
    </row>
    <row r="110" spans="1:19" ht="14.25" x14ac:dyDescent="0.2">
      <c r="A110" s="114"/>
      <c r="B110" s="117"/>
      <c r="C110" s="117"/>
      <c r="D110" s="117"/>
      <c r="E110" s="123"/>
      <c r="F110" s="123"/>
      <c r="G110" s="87" t="s">
        <v>127</v>
      </c>
      <c r="H110" s="94">
        <v>70</v>
      </c>
      <c r="I110" s="91" t="s">
        <v>63</v>
      </c>
      <c r="J110" s="91">
        <v>23800</v>
      </c>
      <c r="K110" s="93">
        <v>1</v>
      </c>
      <c r="L110" s="23">
        <f>J110*K110</f>
        <v>23800</v>
      </c>
      <c r="M110" s="23">
        <f>L110*1.17</f>
        <v>27846</v>
      </c>
      <c r="N110" s="21" t="s">
        <v>30</v>
      </c>
      <c r="O110" s="126"/>
      <c r="P110" s="126"/>
      <c r="Q110" s="129"/>
      <c r="R110" s="102"/>
      <c r="S110" s="105"/>
    </row>
    <row r="111" spans="1:19" ht="14.25" x14ac:dyDescent="0.2">
      <c r="A111" s="114"/>
      <c r="B111" s="117"/>
      <c r="C111" s="117"/>
      <c r="D111" s="117"/>
      <c r="E111" s="123"/>
      <c r="F111" s="123"/>
      <c r="G111" s="87" t="s">
        <v>128</v>
      </c>
      <c r="H111" s="94">
        <f>O111+P111*6</f>
        <v>0</v>
      </c>
      <c r="I111" s="91" t="s">
        <v>63</v>
      </c>
      <c r="J111" s="92">
        <v>0</v>
      </c>
      <c r="K111" s="93">
        <v>1</v>
      </c>
      <c r="L111" s="23">
        <f>J111*K111</f>
        <v>0</v>
      </c>
      <c r="M111" s="23">
        <f>L111*1.17</f>
        <v>0</v>
      </c>
      <c r="N111" s="21" t="s">
        <v>30</v>
      </c>
      <c r="O111" s="126"/>
      <c r="P111" s="126"/>
      <c r="Q111" s="129"/>
      <c r="R111" s="102"/>
      <c r="S111" s="105"/>
    </row>
    <row r="112" spans="1:19" ht="14.25" x14ac:dyDescent="0.2">
      <c r="A112" s="115"/>
      <c r="B112" s="107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9"/>
    </row>
    <row r="113" spans="1:19" ht="14.25" x14ac:dyDescent="0.2">
      <c r="A113" s="110" t="s">
        <v>131</v>
      </c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2"/>
    </row>
    <row r="114" spans="1:19" ht="14.25" customHeight="1" x14ac:dyDescent="0.2">
      <c r="A114" s="113">
        <v>19</v>
      </c>
      <c r="B114" s="116" t="s">
        <v>132</v>
      </c>
      <c r="C114" s="116" t="s">
        <v>86</v>
      </c>
      <c r="D114" s="116">
        <v>2250062952</v>
      </c>
      <c r="E114" s="122" t="s">
        <v>26</v>
      </c>
      <c r="F114" s="122" t="s">
        <v>27</v>
      </c>
      <c r="G114" s="8" t="s">
        <v>126</v>
      </c>
      <c r="H114" s="9">
        <v>100</v>
      </c>
      <c r="I114" s="10" t="s">
        <v>63</v>
      </c>
      <c r="J114" s="10">
        <v>13620</v>
      </c>
      <c r="K114" s="8">
        <v>1</v>
      </c>
      <c r="L114" s="45">
        <v>13620</v>
      </c>
      <c r="M114" s="45">
        <v>15935.4</v>
      </c>
      <c r="N114" s="14" t="s">
        <v>30</v>
      </c>
      <c r="O114" s="125" t="s">
        <v>79</v>
      </c>
      <c r="P114" s="125" t="s">
        <v>32</v>
      </c>
      <c r="Q114" s="128"/>
      <c r="R114" s="101">
        <f>M114</f>
        <v>15935.4</v>
      </c>
      <c r="S114" s="104" t="s">
        <v>57</v>
      </c>
    </row>
    <row r="115" spans="1:19" ht="14.25" x14ac:dyDescent="0.2">
      <c r="A115" s="114"/>
      <c r="B115" s="117"/>
      <c r="C115" s="117"/>
      <c r="D115" s="117"/>
      <c r="E115" s="123"/>
      <c r="F115" s="123"/>
      <c r="G115" s="42" t="s">
        <v>125</v>
      </c>
      <c r="H115" s="31">
        <v>84</v>
      </c>
      <c r="I115" s="43" t="s">
        <v>63</v>
      </c>
      <c r="J115" s="43">
        <v>16000</v>
      </c>
      <c r="K115" s="21">
        <v>1</v>
      </c>
      <c r="L115" s="44">
        <v>16000</v>
      </c>
      <c r="M115" s="44">
        <v>18720</v>
      </c>
      <c r="N115" s="21" t="s">
        <v>30</v>
      </c>
      <c r="O115" s="126"/>
      <c r="P115" s="126"/>
      <c r="Q115" s="129"/>
      <c r="R115" s="102"/>
      <c r="S115" s="105"/>
    </row>
    <row r="116" spans="1:19" ht="14.25" x14ac:dyDescent="0.2">
      <c r="A116" s="114"/>
      <c r="B116" s="117"/>
      <c r="C116" s="117"/>
      <c r="D116" s="117"/>
      <c r="E116" s="123"/>
      <c r="F116" s="123"/>
      <c r="G116" s="42" t="s">
        <v>127</v>
      </c>
      <c r="H116" s="31">
        <v>66</v>
      </c>
      <c r="I116" s="43" t="s">
        <v>63</v>
      </c>
      <c r="J116" s="43">
        <v>19900</v>
      </c>
      <c r="K116" s="21">
        <v>1</v>
      </c>
      <c r="L116" s="44">
        <v>19900</v>
      </c>
      <c r="M116" s="44">
        <v>23283</v>
      </c>
      <c r="N116" s="21" t="s">
        <v>30</v>
      </c>
      <c r="O116" s="126"/>
      <c r="P116" s="126"/>
      <c r="Q116" s="129"/>
      <c r="R116" s="102"/>
      <c r="S116" s="105"/>
    </row>
    <row r="117" spans="1:19" ht="14.25" x14ac:dyDescent="0.2">
      <c r="A117" s="114"/>
      <c r="B117" s="117"/>
      <c r="C117" s="117"/>
      <c r="D117" s="117"/>
      <c r="E117" s="123"/>
      <c r="F117" s="123"/>
      <c r="G117" s="47" t="s">
        <v>128</v>
      </c>
      <c r="H117" s="48">
        <v>0</v>
      </c>
      <c r="I117" s="49" t="s">
        <v>63</v>
      </c>
      <c r="J117" s="49">
        <v>0</v>
      </c>
      <c r="K117" s="47">
        <v>1</v>
      </c>
      <c r="L117" s="44">
        <v>0</v>
      </c>
      <c r="M117" s="44">
        <v>0</v>
      </c>
      <c r="N117" s="21" t="s">
        <v>30</v>
      </c>
      <c r="O117" s="126"/>
      <c r="P117" s="126"/>
      <c r="Q117" s="129"/>
      <c r="R117" s="102"/>
      <c r="S117" s="105"/>
    </row>
    <row r="118" spans="1:19" ht="14.25" x14ac:dyDescent="0.2">
      <c r="A118" s="115"/>
      <c r="B118" s="107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9"/>
    </row>
    <row r="119" spans="1:19" ht="14.25" x14ac:dyDescent="0.2">
      <c r="A119" s="110" t="s">
        <v>133</v>
      </c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2"/>
    </row>
    <row r="120" spans="1:19" ht="14.25" customHeight="1" x14ac:dyDescent="0.2">
      <c r="A120" s="113">
        <v>20</v>
      </c>
      <c r="B120" s="116" t="s">
        <v>134</v>
      </c>
      <c r="C120" s="116" t="s">
        <v>86</v>
      </c>
      <c r="D120" s="116">
        <v>2250062952</v>
      </c>
      <c r="E120" s="122" t="s">
        <v>94</v>
      </c>
      <c r="F120" s="122" t="s">
        <v>27</v>
      </c>
      <c r="G120" s="8" t="s">
        <v>56</v>
      </c>
      <c r="H120" s="9">
        <v>100</v>
      </c>
      <c r="I120" s="10" t="s">
        <v>63</v>
      </c>
      <c r="J120" s="10">
        <v>5000</v>
      </c>
      <c r="K120" s="8">
        <v>1</v>
      </c>
      <c r="L120" s="45">
        <v>5000</v>
      </c>
      <c r="M120" s="45">
        <v>5850</v>
      </c>
      <c r="N120" s="14" t="s">
        <v>30</v>
      </c>
      <c r="O120" s="125" t="s">
        <v>79</v>
      </c>
      <c r="P120" s="125" t="s">
        <v>32</v>
      </c>
      <c r="Q120" s="128"/>
      <c r="R120" s="101">
        <f>M120</f>
        <v>5850</v>
      </c>
      <c r="S120" s="104" t="s">
        <v>57</v>
      </c>
    </row>
    <row r="121" spans="1:19" ht="14.25" x14ac:dyDescent="0.2">
      <c r="A121" s="114"/>
      <c r="B121" s="117"/>
      <c r="C121" s="117"/>
      <c r="D121" s="117"/>
      <c r="E121" s="123"/>
      <c r="F121" s="123"/>
      <c r="G121" s="42" t="s">
        <v>95</v>
      </c>
      <c r="H121" s="31">
        <v>94</v>
      </c>
      <c r="I121" s="43" t="s">
        <v>63</v>
      </c>
      <c r="J121" s="43">
        <v>5000</v>
      </c>
      <c r="K121" s="21">
        <v>1</v>
      </c>
      <c r="L121" s="44">
        <v>5000</v>
      </c>
      <c r="M121" s="44">
        <v>5850</v>
      </c>
      <c r="N121" s="21" t="s">
        <v>30</v>
      </c>
      <c r="O121" s="126"/>
      <c r="P121" s="126"/>
      <c r="Q121" s="129"/>
      <c r="R121" s="102"/>
      <c r="S121" s="105"/>
    </row>
    <row r="122" spans="1:19" ht="14.25" x14ac:dyDescent="0.2">
      <c r="A122" s="114"/>
      <c r="B122" s="117"/>
      <c r="C122" s="117"/>
      <c r="D122" s="117"/>
      <c r="E122" s="123"/>
      <c r="F122" s="123"/>
      <c r="G122" s="42" t="s">
        <v>97</v>
      </c>
      <c r="H122" s="31">
        <v>0</v>
      </c>
      <c r="I122" s="43" t="s">
        <v>63</v>
      </c>
      <c r="J122" s="43">
        <v>7000</v>
      </c>
      <c r="K122" s="21">
        <v>1</v>
      </c>
      <c r="L122" s="44">
        <v>7000</v>
      </c>
      <c r="M122" s="44">
        <v>8190</v>
      </c>
      <c r="N122" s="21" t="s">
        <v>30</v>
      </c>
      <c r="O122" s="126"/>
      <c r="P122" s="126"/>
      <c r="Q122" s="129"/>
      <c r="R122" s="102"/>
      <c r="S122" s="105"/>
    </row>
    <row r="123" spans="1:19" ht="14.25" x14ac:dyDescent="0.2">
      <c r="A123" s="114"/>
      <c r="B123" s="117"/>
      <c r="C123" s="117"/>
      <c r="D123" s="117"/>
      <c r="E123" s="123"/>
      <c r="F123" s="123"/>
      <c r="G123" s="47" t="s">
        <v>98</v>
      </c>
      <c r="H123" s="48">
        <v>0</v>
      </c>
      <c r="I123" s="49" t="s">
        <v>63</v>
      </c>
      <c r="J123" s="49">
        <v>0</v>
      </c>
      <c r="K123" s="47">
        <v>1</v>
      </c>
      <c r="L123" s="44">
        <v>0</v>
      </c>
      <c r="M123" s="44">
        <v>0</v>
      </c>
      <c r="N123" s="21" t="s">
        <v>30</v>
      </c>
      <c r="O123" s="126"/>
      <c r="P123" s="126"/>
      <c r="Q123" s="129"/>
      <c r="R123" s="102"/>
      <c r="S123" s="105"/>
    </row>
    <row r="124" spans="1:19" ht="14.25" x14ac:dyDescent="0.2">
      <c r="A124" s="115"/>
      <c r="B124" s="107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9"/>
    </row>
    <row r="125" spans="1:19" ht="14.25" x14ac:dyDescent="0.2">
      <c r="A125" s="110" t="s">
        <v>135</v>
      </c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2"/>
    </row>
    <row r="126" spans="1:19" ht="14.25" x14ac:dyDescent="0.2">
      <c r="A126" s="113">
        <v>21</v>
      </c>
      <c r="B126" s="116" t="s">
        <v>136</v>
      </c>
      <c r="C126" s="116" t="s">
        <v>86</v>
      </c>
      <c r="D126" s="116">
        <v>2250062952</v>
      </c>
      <c r="E126" s="122" t="s">
        <v>94</v>
      </c>
      <c r="F126" s="122" t="s">
        <v>27</v>
      </c>
      <c r="G126" s="8" t="s">
        <v>56</v>
      </c>
      <c r="H126" s="9">
        <v>100</v>
      </c>
      <c r="I126" s="10" t="s">
        <v>63</v>
      </c>
      <c r="J126" s="10">
        <v>5000</v>
      </c>
      <c r="K126" s="8">
        <v>1</v>
      </c>
      <c r="L126" s="45">
        <v>5000</v>
      </c>
      <c r="M126" s="45">
        <v>5850</v>
      </c>
      <c r="N126" s="14" t="s">
        <v>30</v>
      </c>
      <c r="O126" s="125" t="s">
        <v>79</v>
      </c>
      <c r="P126" s="125" t="s">
        <v>32</v>
      </c>
      <c r="Q126" s="128"/>
      <c r="R126" s="101">
        <f>M126</f>
        <v>5850</v>
      </c>
      <c r="S126" s="104" t="s">
        <v>57</v>
      </c>
    </row>
    <row r="127" spans="1:19" ht="14.25" x14ac:dyDescent="0.2">
      <c r="A127" s="114"/>
      <c r="B127" s="117"/>
      <c r="C127" s="117"/>
      <c r="D127" s="117"/>
      <c r="E127" s="123"/>
      <c r="F127" s="123"/>
      <c r="G127" s="42" t="s">
        <v>95</v>
      </c>
      <c r="H127" s="31">
        <v>75</v>
      </c>
      <c r="I127" s="43" t="s">
        <v>63</v>
      </c>
      <c r="J127" s="43">
        <v>6800</v>
      </c>
      <c r="K127" s="21">
        <v>1</v>
      </c>
      <c r="L127" s="44">
        <v>6800</v>
      </c>
      <c r="M127" s="44">
        <v>7955.9999999999991</v>
      </c>
      <c r="N127" s="21" t="s">
        <v>30</v>
      </c>
      <c r="O127" s="126"/>
      <c r="P127" s="126"/>
      <c r="Q127" s="129"/>
      <c r="R127" s="102"/>
      <c r="S127" s="105"/>
    </row>
    <row r="128" spans="1:19" ht="14.25" x14ac:dyDescent="0.2">
      <c r="A128" s="114"/>
      <c r="B128" s="117"/>
      <c r="C128" s="117"/>
      <c r="D128" s="117"/>
      <c r="E128" s="123"/>
      <c r="F128" s="123"/>
      <c r="G128" s="42" t="s">
        <v>97</v>
      </c>
      <c r="H128" s="31">
        <v>0</v>
      </c>
      <c r="I128" s="43" t="s">
        <v>63</v>
      </c>
      <c r="J128" s="43">
        <v>9500</v>
      </c>
      <c r="K128" s="21">
        <v>1</v>
      </c>
      <c r="L128" s="44">
        <v>9500</v>
      </c>
      <c r="M128" s="44">
        <v>11115</v>
      </c>
      <c r="N128" s="21" t="s">
        <v>30</v>
      </c>
      <c r="O128" s="126"/>
      <c r="P128" s="126"/>
      <c r="Q128" s="129"/>
      <c r="R128" s="102"/>
      <c r="S128" s="105"/>
    </row>
    <row r="129" spans="1:19" ht="14.25" x14ac:dyDescent="0.2">
      <c r="A129" s="114"/>
      <c r="B129" s="117"/>
      <c r="C129" s="117"/>
      <c r="D129" s="117"/>
      <c r="E129" s="123"/>
      <c r="F129" s="123"/>
      <c r="G129" s="47" t="s">
        <v>98</v>
      </c>
      <c r="H129" s="48">
        <v>0</v>
      </c>
      <c r="I129" s="49" t="s">
        <v>63</v>
      </c>
      <c r="J129" s="49">
        <v>0</v>
      </c>
      <c r="K129" s="47">
        <v>1</v>
      </c>
      <c r="L129" s="44">
        <v>0</v>
      </c>
      <c r="M129" s="44">
        <v>0</v>
      </c>
      <c r="N129" s="21" t="s">
        <v>30</v>
      </c>
      <c r="O129" s="126"/>
      <c r="P129" s="126"/>
      <c r="Q129" s="129"/>
      <c r="R129" s="102"/>
      <c r="S129" s="105"/>
    </row>
    <row r="130" spans="1:19" ht="14.25" x14ac:dyDescent="0.2">
      <c r="A130" s="115"/>
      <c r="B130" s="107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9"/>
    </row>
    <row r="131" spans="1:19" ht="14.25" x14ac:dyDescent="0.2">
      <c r="A131" s="110" t="s">
        <v>137</v>
      </c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2"/>
    </row>
    <row r="132" spans="1:19" ht="14.25" x14ac:dyDescent="0.2">
      <c r="A132" s="113">
        <v>22</v>
      </c>
      <c r="B132" s="116" t="s">
        <v>138</v>
      </c>
      <c r="C132" s="116" t="s">
        <v>86</v>
      </c>
      <c r="D132" s="116">
        <v>2250062952</v>
      </c>
      <c r="E132" s="122" t="s">
        <v>94</v>
      </c>
      <c r="F132" s="122" t="s">
        <v>27</v>
      </c>
      <c r="G132" s="8" t="s">
        <v>56</v>
      </c>
      <c r="H132" s="9">
        <v>100</v>
      </c>
      <c r="I132" s="10" t="s">
        <v>63</v>
      </c>
      <c r="J132" s="10">
        <v>5000</v>
      </c>
      <c r="K132" s="8">
        <v>1</v>
      </c>
      <c r="L132" s="45">
        <v>5000</v>
      </c>
      <c r="M132" s="45">
        <v>5850</v>
      </c>
      <c r="N132" s="14" t="s">
        <v>30</v>
      </c>
      <c r="O132" s="125" t="s">
        <v>79</v>
      </c>
      <c r="P132" s="125" t="s">
        <v>32</v>
      </c>
      <c r="Q132" s="128"/>
      <c r="R132" s="101">
        <f>M132</f>
        <v>5850</v>
      </c>
      <c r="S132" s="104" t="s">
        <v>57</v>
      </c>
    </row>
    <row r="133" spans="1:19" ht="14.25" x14ac:dyDescent="0.2">
      <c r="A133" s="114"/>
      <c r="B133" s="117"/>
      <c r="C133" s="117"/>
      <c r="D133" s="117"/>
      <c r="E133" s="123"/>
      <c r="F133" s="123"/>
      <c r="G133" s="42" t="s">
        <v>95</v>
      </c>
      <c r="H133" s="31">
        <v>82</v>
      </c>
      <c r="I133" s="43" t="s">
        <v>63</v>
      </c>
      <c r="J133" s="43">
        <v>6000</v>
      </c>
      <c r="K133" s="21">
        <v>1</v>
      </c>
      <c r="L133" s="44">
        <v>6000</v>
      </c>
      <c r="M133" s="44">
        <v>7020</v>
      </c>
      <c r="N133" s="21" t="s">
        <v>30</v>
      </c>
      <c r="O133" s="126"/>
      <c r="P133" s="126"/>
      <c r="Q133" s="129"/>
      <c r="R133" s="102"/>
      <c r="S133" s="105"/>
    </row>
    <row r="134" spans="1:19" ht="14.25" x14ac:dyDescent="0.2">
      <c r="A134" s="114"/>
      <c r="B134" s="117"/>
      <c r="C134" s="117"/>
      <c r="D134" s="117"/>
      <c r="E134" s="123"/>
      <c r="F134" s="123"/>
      <c r="G134" s="42" t="s">
        <v>97</v>
      </c>
      <c r="H134" s="31">
        <v>67</v>
      </c>
      <c r="I134" s="43" t="s">
        <v>63</v>
      </c>
      <c r="J134" s="43">
        <v>8000</v>
      </c>
      <c r="K134" s="21">
        <v>1</v>
      </c>
      <c r="L134" s="44">
        <v>8000</v>
      </c>
      <c r="M134" s="44">
        <v>9360</v>
      </c>
      <c r="N134" s="21" t="s">
        <v>30</v>
      </c>
      <c r="O134" s="126"/>
      <c r="P134" s="126"/>
      <c r="Q134" s="129"/>
      <c r="R134" s="102"/>
      <c r="S134" s="105"/>
    </row>
    <row r="135" spans="1:19" ht="14.25" x14ac:dyDescent="0.2">
      <c r="A135" s="114"/>
      <c r="B135" s="117"/>
      <c r="C135" s="117"/>
      <c r="D135" s="117"/>
      <c r="E135" s="123"/>
      <c r="F135" s="123"/>
      <c r="G135" s="47" t="s">
        <v>98</v>
      </c>
      <c r="H135" s="48">
        <v>0</v>
      </c>
      <c r="I135" s="49" t="s">
        <v>63</v>
      </c>
      <c r="J135" s="49">
        <v>0</v>
      </c>
      <c r="K135" s="47">
        <v>1</v>
      </c>
      <c r="L135" s="44">
        <v>0</v>
      </c>
      <c r="M135" s="44">
        <v>0</v>
      </c>
      <c r="N135" s="21" t="s">
        <v>30</v>
      </c>
      <c r="O135" s="126"/>
      <c r="P135" s="126"/>
      <c r="Q135" s="129"/>
      <c r="R135" s="102"/>
      <c r="S135" s="105"/>
    </row>
    <row r="136" spans="1:19" ht="14.25" x14ac:dyDescent="0.2">
      <c r="A136" s="115"/>
      <c r="B136" s="107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9"/>
    </row>
    <row r="137" spans="1:19" ht="14.25" x14ac:dyDescent="0.2">
      <c r="A137" s="110" t="s">
        <v>139</v>
      </c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2"/>
    </row>
    <row r="138" spans="1:19" ht="14.25" x14ac:dyDescent="0.2">
      <c r="A138" s="113">
        <v>23</v>
      </c>
      <c r="B138" s="116" t="s">
        <v>140</v>
      </c>
      <c r="C138" s="116" t="s">
        <v>25</v>
      </c>
      <c r="D138" s="116"/>
      <c r="E138" s="122" t="s">
        <v>40</v>
      </c>
      <c r="F138" s="122" t="s">
        <v>27</v>
      </c>
      <c r="G138" s="8" t="s">
        <v>141</v>
      </c>
      <c r="H138" s="9">
        <v>100</v>
      </c>
      <c r="I138" s="10" t="s">
        <v>63</v>
      </c>
      <c r="J138" s="10">
        <v>45000</v>
      </c>
      <c r="K138" s="8">
        <v>1</v>
      </c>
      <c r="L138" s="45">
        <v>45000</v>
      </c>
      <c r="M138" s="45">
        <v>52650</v>
      </c>
      <c r="N138" s="14" t="s">
        <v>30</v>
      </c>
      <c r="O138" s="125" t="s">
        <v>79</v>
      </c>
      <c r="P138" s="125" t="s">
        <v>32</v>
      </c>
      <c r="Q138" s="128"/>
      <c r="R138" s="101">
        <f>M138</f>
        <v>52650</v>
      </c>
      <c r="S138" s="104" t="s">
        <v>57</v>
      </c>
    </row>
    <row r="139" spans="1:19" ht="14.25" x14ac:dyDescent="0.2">
      <c r="A139" s="114"/>
      <c r="B139" s="117"/>
      <c r="C139" s="117"/>
      <c r="D139" s="117"/>
      <c r="E139" s="123"/>
      <c r="F139" s="123"/>
      <c r="G139" s="42" t="s">
        <v>142</v>
      </c>
      <c r="H139" s="31">
        <v>83</v>
      </c>
      <c r="I139" s="43" t="s">
        <v>63</v>
      </c>
      <c r="J139" s="43">
        <v>60000</v>
      </c>
      <c r="K139" s="21">
        <v>1</v>
      </c>
      <c r="L139" s="44">
        <v>60000</v>
      </c>
      <c r="M139" s="44">
        <v>70200</v>
      </c>
      <c r="N139" s="21" t="s">
        <v>30</v>
      </c>
      <c r="O139" s="126"/>
      <c r="P139" s="126"/>
      <c r="Q139" s="129"/>
      <c r="R139" s="102"/>
      <c r="S139" s="105"/>
    </row>
    <row r="140" spans="1:19" ht="14.25" x14ac:dyDescent="0.2">
      <c r="A140" s="114"/>
      <c r="B140" s="117"/>
      <c r="C140" s="117"/>
      <c r="D140" s="117"/>
      <c r="E140" s="123"/>
      <c r="F140" s="123"/>
      <c r="G140" s="42" t="s">
        <v>143</v>
      </c>
      <c r="H140" s="31">
        <v>46</v>
      </c>
      <c r="I140" s="43" t="s">
        <v>63</v>
      </c>
      <c r="J140" s="43">
        <v>195000</v>
      </c>
      <c r="K140" s="21">
        <v>1</v>
      </c>
      <c r="L140" s="44">
        <v>195000</v>
      </c>
      <c r="M140" s="44">
        <v>228150</v>
      </c>
      <c r="N140" s="21" t="s">
        <v>30</v>
      </c>
      <c r="O140" s="126"/>
      <c r="P140" s="126"/>
      <c r="Q140" s="129"/>
      <c r="R140" s="102"/>
      <c r="S140" s="105"/>
    </row>
    <row r="141" spans="1:19" ht="14.25" x14ac:dyDescent="0.2">
      <c r="A141" s="114"/>
      <c r="B141" s="117"/>
      <c r="C141" s="117"/>
      <c r="D141" s="117"/>
      <c r="E141" s="123"/>
      <c r="F141" s="123"/>
      <c r="G141" s="47"/>
      <c r="H141" s="48"/>
      <c r="I141" s="49"/>
      <c r="J141" s="49"/>
      <c r="K141" s="47"/>
      <c r="L141" s="44"/>
      <c r="M141" s="44"/>
      <c r="N141" s="21"/>
      <c r="O141" s="126"/>
      <c r="P141" s="126"/>
      <c r="Q141" s="129"/>
      <c r="R141" s="102"/>
      <c r="S141" s="105"/>
    </row>
    <row r="142" spans="1:19" ht="14.25" x14ac:dyDescent="0.2">
      <c r="A142" s="115"/>
      <c r="B142" s="107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9"/>
    </row>
    <row r="143" spans="1:19" ht="14.25" x14ac:dyDescent="0.2">
      <c r="A143" s="110" t="s">
        <v>144</v>
      </c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2"/>
    </row>
    <row r="144" spans="1:19" ht="14.25" customHeight="1" x14ac:dyDescent="0.2">
      <c r="A144" s="113">
        <v>24</v>
      </c>
      <c r="B144" s="116" t="s">
        <v>145</v>
      </c>
      <c r="C144" s="116" t="s">
        <v>146</v>
      </c>
      <c r="D144" s="116">
        <v>2840032000</v>
      </c>
      <c r="E144" s="122" t="s">
        <v>26</v>
      </c>
      <c r="F144" s="122" t="s">
        <v>27</v>
      </c>
      <c r="G144" s="32" t="s">
        <v>147</v>
      </c>
      <c r="H144" s="33">
        <v>100</v>
      </c>
      <c r="I144" s="34" t="s">
        <v>29</v>
      </c>
      <c r="J144" s="34">
        <v>6000</v>
      </c>
      <c r="K144" s="32" t="s">
        <v>63</v>
      </c>
      <c r="L144" s="56">
        <v>6000</v>
      </c>
      <c r="M144" s="56">
        <v>7020</v>
      </c>
      <c r="N144" s="37" t="s">
        <v>30</v>
      </c>
      <c r="P144" s="125" t="s">
        <v>74</v>
      </c>
      <c r="Q144" s="128"/>
      <c r="R144" s="101">
        <f>M144</f>
        <v>7020</v>
      </c>
      <c r="S144" s="104" t="s">
        <v>57</v>
      </c>
    </row>
    <row r="145" spans="1:19" ht="14.25" x14ac:dyDescent="0.2">
      <c r="A145" s="114"/>
      <c r="B145" s="117"/>
      <c r="C145" s="117"/>
      <c r="D145" s="117"/>
      <c r="E145" s="123"/>
      <c r="F145" s="123"/>
      <c r="G145" s="42" t="s">
        <v>148</v>
      </c>
      <c r="H145" s="31">
        <v>74</v>
      </c>
      <c r="I145" s="43" t="s">
        <v>29</v>
      </c>
      <c r="J145" s="43">
        <v>9600</v>
      </c>
      <c r="K145" s="21" t="s">
        <v>63</v>
      </c>
      <c r="L145" s="44">
        <v>9600</v>
      </c>
      <c r="M145" s="44">
        <v>11232</v>
      </c>
      <c r="N145" s="21" t="s">
        <v>30</v>
      </c>
      <c r="P145" s="126"/>
      <c r="Q145" s="129"/>
      <c r="R145" s="102"/>
      <c r="S145" s="105"/>
    </row>
    <row r="146" spans="1:19" ht="14.25" customHeight="1" x14ac:dyDescent="0.2">
      <c r="A146" s="114"/>
      <c r="B146" s="117"/>
      <c r="C146" s="117"/>
      <c r="D146" s="117"/>
      <c r="E146" s="123"/>
      <c r="F146" s="123"/>
      <c r="G146" s="42" t="s">
        <v>149</v>
      </c>
      <c r="H146" s="31">
        <v>68</v>
      </c>
      <c r="I146" s="43" t="s">
        <v>29</v>
      </c>
      <c r="J146" s="43">
        <v>11000</v>
      </c>
      <c r="K146" s="21" t="s">
        <v>63</v>
      </c>
      <c r="L146" s="44">
        <v>11000</v>
      </c>
      <c r="M146" s="44">
        <v>12870</v>
      </c>
      <c r="N146" s="21" t="s">
        <v>30</v>
      </c>
      <c r="P146" s="126" t="s">
        <v>74</v>
      </c>
      <c r="Q146" s="129"/>
      <c r="R146" s="102"/>
      <c r="S146" s="105"/>
    </row>
    <row r="147" spans="1:19" ht="14.25" x14ac:dyDescent="0.2">
      <c r="A147" s="114"/>
      <c r="B147" s="117"/>
      <c r="C147" s="117"/>
      <c r="D147" s="117"/>
      <c r="E147" s="123"/>
      <c r="F147" s="123"/>
      <c r="G147" s="47" t="s">
        <v>150</v>
      </c>
      <c r="H147" s="48">
        <v>62</v>
      </c>
      <c r="I147" s="49" t="s">
        <v>29</v>
      </c>
      <c r="J147" s="49">
        <v>14970</v>
      </c>
      <c r="K147" s="47" t="s">
        <v>63</v>
      </c>
      <c r="L147" s="44">
        <v>14970</v>
      </c>
      <c r="M147" s="44">
        <v>17515</v>
      </c>
      <c r="N147" s="21" t="s">
        <v>30</v>
      </c>
      <c r="P147" s="127"/>
      <c r="Q147" s="129"/>
      <c r="R147" s="102"/>
      <c r="S147" s="105"/>
    </row>
    <row r="148" spans="1:19" ht="14.25" x14ac:dyDescent="0.2">
      <c r="A148" s="115"/>
      <c r="B148" s="107"/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9"/>
    </row>
    <row r="149" spans="1:19" ht="14.25" x14ac:dyDescent="0.2">
      <c r="A149" s="110" t="s">
        <v>151</v>
      </c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2"/>
    </row>
    <row r="150" spans="1:19" ht="26.25" customHeight="1" x14ac:dyDescent="0.2">
      <c r="A150" s="113">
        <v>25</v>
      </c>
      <c r="B150" s="116" t="s">
        <v>152</v>
      </c>
      <c r="C150" s="116" t="s">
        <v>146</v>
      </c>
      <c r="D150" s="116">
        <v>2840032000</v>
      </c>
      <c r="E150" s="122" t="s">
        <v>153</v>
      </c>
      <c r="F150" s="122" t="s">
        <v>27</v>
      </c>
      <c r="G150" s="32" t="s">
        <v>154</v>
      </c>
      <c r="H150" s="33">
        <v>100</v>
      </c>
      <c r="I150" s="34" t="s">
        <v>29</v>
      </c>
      <c r="J150" s="34">
        <v>5000</v>
      </c>
      <c r="K150" s="32" t="s">
        <v>63</v>
      </c>
      <c r="L150" s="56">
        <v>5000</v>
      </c>
      <c r="M150" s="56">
        <v>5850</v>
      </c>
      <c r="N150" s="37" t="s">
        <v>30</v>
      </c>
      <c r="P150" s="125" t="s">
        <v>74</v>
      </c>
      <c r="Q150" s="128"/>
      <c r="R150" s="101">
        <f>M150</f>
        <v>5850</v>
      </c>
      <c r="S150" s="104" t="s">
        <v>57</v>
      </c>
    </row>
    <row r="151" spans="1:19" ht="25.5" x14ac:dyDescent="0.2">
      <c r="A151" s="114"/>
      <c r="B151" s="117"/>
      <c r="C151" s="117"/>
      <c r="D151" s="117"/>
      <c r="E151" s="123"/>
      <c r="F151" s="123"/>
      <c r="G151" s="42" t="s">
        <v>155</v>
      </c>
      <c r="H151" s="31">
        <v>74</v>
      </c>
      <c r="I151" s="43" t="s">
        <v>29</v>
      </c>
      <c r="J151" s="43">
        <v>8000</v>
      </c>
      <c r="K151" s="21" t="s">
        <v>63</v>
      </c>
      <c r="L151" s="44">
        <v>8000</v>
      </c>
      <c r="M151" s="44">
        <v>9360</v>
      </c>
      <c r="N151" s="21" t="s">
        <v>30</v>
      </c>
      <c r="P151" s="126"/>
      <c r="Q151" s="129"/>
      <c r="R151" s="102"/>
      <c r="S151" s="105"/>
    </row>
    <row r="152" spans="1:19" ht="14.25" x14ac:dyDescent="0.2">
      <c r="A152" s="114"/>
      <c r="B152" s="117"/>
      <c r="C152" s="117"/>
      <c r="D152" s="117"/>
      <c r="E152" s="123"/>
      <c r="F152" s="123"/>
      <c r="G152" s="42" t="s">
        <v>156</v>
      </c>
      <c r="H152" s="31">
        <v>74</v>
      </c>
      <c r="I152" s="43" t="s">
        <v>29</v>
      </c>
      <c r="J152" s="43">
        <v>8000</v>
      </c>
      <c r="K152" s="21" t="s">
        <v>63</v>
      </c>
      <c r="L152" s="44">
        <v>8000</v>
      </c>
      <c r="M152" s="44">
        <v>9360</v>
      </c>
      <c r="N152" s="21" t="s">
        <v>30</v>
      </c>
      <c r="P152" s="126"/>
      <c r="Q152" s="129"/>
      <c r="R152" s="102"/>
      <c r="S152" s="105"/>
    </row>
    <row r="153" spans="1:19" ht="25.5" x14ac:dyDescent="0.2">
      <c r="A153" s="114"/>
      <c r="B153" s="117"/>
      <c r="C153" s="117"/>
      <c r="D153" s="117"/>
      <c r="E153" s="123"/>
      <c r="F153" s="123"/>
      <c r="G153" s="42" t="s">
        <v>157</v>
      </c>
      <c r="H153" s="31">
        <v>65</v>
      </c>
      <c r="I153" s="43" t="s">
        <v>29</v>
      </c>
      <c r="J153" s="43">
        <v>10000</v>
      </c>
      <c r="K153" s="21" t="s">
        <v>63</v>
      </c>
      <c r="L153" s="44">
        <v>10000</v>
      </c>
      <c r="M153" s="44">
        <v>11700</v>
      </c>
      <c r="N153" s="21" t="s">
        <v>30</v>
      </c>
      <c r="P153" s="126"/>
      <c r="Q153" s="129"/>
      <c r="R153" s="102"/>
      <c r="S153" s="105"/>
    </row>
    <row r="154" spans="1:19" ht="25.5" x14ac:dyDescent="0.2">
      <c r="A154" s="114"/>
      <c r="B154" s="117"/>
      <c r="C154" s="117"/>
      <c r="D154" s="117"/>
      <c r="E154" s="123"/>
      <c r="F154" s="123"/>
      <c r="G154" s="47" t="s">
        <v>158</v>
      </c>
      <c r="H154" s="48">
        <v>52</v>
      </c>
      <c r="I154" s="49" t="s">
        <v>29</v>
      </c>
      <c r="J154" s="49">
        <v>16000</v>
      </c>
      <c r="K154" s="47" t="s">
        <v>63</v>
      </c>
      <c r="L154" s="44">
        <v>16000</v>
      </c>
      <c r="M154" s="44">
        <v>18720</v>
      </c>
      <c r="N154" s="21" t="s">
        <v>30</v>
      </c>
      <c r="P154" s="126"/>
      <c r="Q154" s="129"/>
      <c r="R154" s="102"/>
      <c r="S154" s="105"/>
    </row>
    <row r="155" spans="1:19" ht="14.25" x14ac:dyDescent="0.2">
      <c r="A155" s="115"/>
      <c r="B155" s="107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9"/>
    </row>
    <row r="156" spans="1:19" ht="14.25" x14ac:dyDescent="0.2">
      <c r="A156" s="110" t="s">
        <v>159</v>
      </c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2"/>
    </row>
    <row r="157" spans="1:19" ht="25.5" x14ac:dyDescent="0.2">
      <c r="A157" s="113">
        <v>26</v>
      </c>
      <c r="B157" s="116" t="s">
        <v>160</v>
      </c>
      <c r="C157" s="116" t="s">
        <v>146</v>
      </c>
      <c r="D157" s="116">
        <v>2840032000</v>
      </c>
      <c r="E157" s="122" t="s">
        <v>161</v>
      </c>
      <c r="F157" s="122" t="s">
        <v>27</v>
      </c>
      <c r="G157" s="32" t="s">
        <v>154</v>
      </c>
      <c r="H157" s="33">
        <v>100</v>
      </c>
      <c r="I157" s="34" t="s">
        <v>29</v>
      </c>
      <c r="J157" s="34">
        <v>4000</v>
      </c>
      <c r="K157" s="32" t="s">
        <v>162</v>
      </c>
      <c r="L157" s="56">
        <v>4000</v>
      </c>
      <c r="M157" s="56">
        <v>4680</v>
      </c>
      <c r="N157" s="37" t="s">
        <v>30</v>
      </c>
      <c r="P157" s="125" t="s">
        <v>74</v>
      </c>
      <c r="Q157" s="128"/>
      <c r="R157" s="101">
        <f>M157</f>
        <v>4680</v>
      </c>
      <c r="S157" s="104" t="s">
        <v>57</v>
      </c>
    </row>
    <row r="158" spans="1:19" ht="14.25" x14ac:dyDescent="0.2">
      <c r="A158" s="114"/>
      <c r="B158" s="117"/>
      <c r="C158" s="117"/>
      <c r="D158" s="117"/>
      <c r="E158" s="123"/>
      <c r="F158" s="123"/>
      <c r="G158" s="42" t="s">
        <v>163</v>
      </c>
      <c r="H158" s="31">
        <v>92</v>
      </c>
      <c r="I158" s="43" t="s">
        <v>29</v>
      </c>
      <c r="J158" s="43">
        <v>4500</v>
      </c>
      <c r="K158" s="21" t="s">
        <v>162</v>
      </c>
      <c r="L158" s="44">
        <v>4500</v>
      </c>
      <c r="M158" s="44">
        <v>5265</v>
      </c>
      <c r="N158" s="21" t="s">
        <v>30</v>
      </c>
      <c r="P158" s="126"/>
      <c r="Q158" s="129"/>
      <c r="R158" s="102"/>
      <c r="S158" s="105"/>
    </row>
    <row r="159" spans="1:19" ht="14.25" x14ac:dyDescent="0.2">
      <c r="A159" s="114"/>
      <c r="B159" s="117"/>
      <c r="C159" s="117"/>
      <c r="D159" s="117"/>
      <c r="E159" s="123"/>
      <c r="F159" s="123"/>
      <c r="G159" s="42" t="s">
        <v>164</v>
      </c>
      <c r="H159" s="31">
        <v>92</v>
      </c>
      <c r="I159" s="43" t="s">
        <v>29</v>
      </c>
      <c r="J159" s="43">
        <v>4500</v>
      </c>
      <c r="K159" s="21" t="s">
        <v>162</v>
      </c>
      <c r="L159" s="44">
        <v>4500</v>
      </c>
      <c r="M159" s="44">
        <v>5265</v>
      </c>
      <c r="N159" s="21" t="s">
        <v>30</v>
      </c>
      <c r="P159" s="126"/>
      <c r="Q159" s="129"/>
      <c r="R159" s="102"/>
      <c r="S159" s="105"/>
    </row>
    <row r="160" spans="1:19" ht="25.5" x14ac:dyDescent="0.2">
      <c r="A160" s="114"/>
      <c r="B160" s="117"/>
      <c r="C160" s="117"/>
      <c r="D160" s="117"/>
      <c r="E160" s="123"/>
      <c r="F160" s="123"/>
      <c r="G160" s="42" t="s">
        <v>165</v>
      </c>
      <c r="H160" s="31">
        <v>65</v>
      </c>
      <c r="I160" s="43" t="s">
        <v>29</v>
      </c>
      <c r="J160" s="43">
        <v>8000</v>
      </c>
      <c r="K160" s="21" t="s">
        <v>162</v>
      </c>
      <c r="L160" s="44">
        <v>8000</v>
      </c>
      <c r="M160" s="44">
        <v>9360</v>
      </c>
      <c r="N160" s="21" t="s">
        <v>30</v>
      </c>
      <c r="P160" s="126"/>
      <c r="Q160" s="129"/>
      <c r="R160" s="102"/>
      <c r="S160" s="105"/>
    </row>
    <row r="161" spans="1:19" ht="14.25" x14ac:dyDescent="0.2">
      <c r="A161" s="114"/>
      <c r="B161" s="117"/>
      <c r="C161" s="117"/>
      <c r="D161" s="117"/>
      <c r="E161" s="123"/>
      <c r="F161" s="123"/>
      <c r="G161" s="47" t="s">
        <v>166</v>
      </c>
      <c r="H161" s="48">
        <v>61</v>
      </c>
      <c r="I161" s="49" t="s">
        <v>29</v>
      </c>
      <c r="J161" s="49">
        <v>9000</v>
      </c>
      <c r="K161" s="47" t="s">
        <v>162</v>
      </c>
      <c r="L161" s="44">
        <v>9000</v>
      </c>
      <c r="M161" s="44">
        <v>10530</v>
      </c>
      <c r="N161" s="21" t="s">
        <v>30</v>
      </c>
      <c r="P161" s="126"/>
      <c r="Q161" s="129"/>
      <c r="R161" s="102"/>
      <c r="S161" s="105"/>
    </row>
    <row r="162" spans="1:19" ht="14.25" x14ac:dyDescent="0.2">
      <c r="A162" s="115"/>
      <c r="B162" s="107"/>
      <c r="C162" s="108"/>
      <c r="D162" s="108"/>
      <c r="E162" s="108"/>
      <c r="F162" s="108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9"/>
    </row>
    <row r="163" spans="1:19" ht="14.25" x14ac:dyDescent="0.2">
      <c r="A163" s="110" t="s">
        <v>167</v>
      </c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2"/>
    </row>
    <row r="164" spans="1:19" ht="14.25" customHeight="1" x14ac:dyDescent="0.2">
      <c r="A164" s="113">
        <v>27</v>
      </c>
      <c r="B164" s="116" t="s">
        <v>168</v>
      </c>
      <c r="C164" s="116" t="s">
        <v>146</v>
      </c>
      <c r="D164" s="116">
        <v>2840032000</v>
      </c>
      <c r="E164" s="122" t="s">
        <v>61</v>
      </c>
      <c r="F164" s="122" t="s">
        <v>27</v>
      </c>
      <c r="G164" s="32" t="s">
        <v>154</v>
      </c>
      <c r="H164" s="33">
        <v>100</v>
      </c>
      <c r="I164" s="34" t="s">
        <v>29</v>
      </c>
      <c r="J164" s="34">
        <v>4000</v>
      </c>
      <c r="K164" s="32" t="s">
        <v>63</v>
      </c>
      <c r="L164" s="56">
        <v>4000</v>
      </c>
      <c r="M164" s="56">
        <v>4680</v>
      </c>
      <c r="N164" s="37" t="s">
        <v>30</v>
      </c>
      <c r="P164" s="125" t="s">
        <v>74</v>
      </c>
      <c r="Q164" s="128"/>
      <c r="R164" s="101">
        <f>M164</f>
        <v>4680</v>
      </c>
      <c r="S164" s="104" t="s">
        <v>57</v>
      </c>
    </row>
    <row r="165" spans="1:19" ht="14.25" x14ac:dyDescent="0.2">
      <c r="A165" s="114"/>
      <c r="B165" s="117"/>
      <c r="C165" s="117"/>
      <c r="D165" s="117"/>
      <c r="E165" s="123"/>
      <c r="F165" s="123"/>
      <c r="G165" s="42" t="s">
        <v>169</v>
      </c>
      <c r="H165" s="31">
        <v>67</v>
      </c>
      <c r="I165" s="43" t="s">
        <v>29</v>
      </c>
      <c r="J165" s="43">
        <v>7500</v>
      </c>
      <c r="K165" s="21" t="s">
        <v>63</v>
      </c>
      <c r="L165" s="44">
        <v>7500</v>
      </c>
      <c r="M165" s="44">
        <v>8775</v>
      </c>
      <c r="N165" s="21" t="s">
        <v>30</v>
      </c>
      <c r="P165" s="126"/>
      <c r="Q165" s="129"/>
      <c r="R165" s="102"/>
      <c r="S165" s="105"/>
    </row>
    <row r="166" spans="1:19" ht="25.5" x14ac:dyDescent="0.2">
      <c r="A166" s="114"/>
      <c r="B166" s="117"/>
      <c r="C166" s="117"/>
      <c r="D166" s="117"/>
      <c r="E166" s="123"/>
      <c r="F166" s="123"/>
      <c r="G166" s="42" t="s">
        <v>170</v>
      </c>
      <c r="H166" s="31">
        <v>65</v>
      </c>
      <c r="I166" s="43" t="s">
        <v>29</v>
      </c>
      <c r="J166" s="43">
        <v>8000</v>
      </c>
      <c r="K166" s="21" t="s">
        <v>63</v>
      </c>
      <c r="L166" s="44">
        <v>8000</v>
      </c>
      <c r="M166" s="44">
        <v>9360</v>
      </c>
      <c r="N166" s="21" t="s">
        <v>30</v>
      </c>
      <c r="P166" s="126"/>
      <c r="Q166" s="129"/>
      <c r="R166" s="102"/>
      <c r="S166" s="105"/>
    </row>
    <row r="167" spans="1:19" ht="14.25" x14ac:dyDescent="0.2">
      <c r="A167" s="114"/>
      <c r="B167" s="117"/>
      <c r="C167" s="117"/>
      <c r="D167" s="117"/>
      <c r="E167" s="123"/>
      <c r="F167" s="123"/>
      <c r="G167" s="42" t="s">
        <v>171</v>
      </c>
      <c r="H167" s="31">
        <v>64</v>
      </c>
      <c r="I167" s="43" t="s">
        <v>29</v>
      </c>
      <c r="J167" s="43">
        <v>8200</v>
      </c>
      <c r="K167" s="21" t="s">
        <v>63</v>
      </c>
      <c r="L167" s="44">
        <v>8200</v>
      </c>
      <c r="M167" s="44">
        <v>9594</v>
      </c>
      <c r="N167" s="21" t="s">
        <v>30</v>
      </c>
      <c r="P167" s="126"/>
      <c r="Q167" s="129"/>
      <c r="R167" s="102"/>
      <c r="S167" s="105"/>
    </row>
    <row r="168" spans="1:19" ht="14.25" x14ac:dyDescent="0.2">
      <c r="A168" s="114"/>
      <c r="B168" s="117"/>
      <c r="C168" s="117"/>
      <c r="D168" s="117"/>
      <c r="E168" s="123"/>
      <c r="F168" s="123"/>
      <c r="G168" s="42" t="s">
        <v>172</v>
      </c>
      <c r="H168" s="31">
        <v>59</v>
      </c>
      <c r="I168" s="43" t="s">
        <v>29</v>
      </c>
      <c r="J168" s="43">
        <v>9500</v>
      </c>
      <c r="K168" s="21" t="s">
        <v>63</v>
      </c>
      <c r="L168" s="44">
        <v>9500</v>
      </c>
      <c r="M168" s="44">
        <v>11115</v>
      </c>
      <c r="N168" s="21" t="s">
        <v>30</v>
      </c>
      <c r="P168" s="126"/>
      <c r="Q168" s="129"/>
      <c r="R168" s="102"/>
      <c r="S168" s="105"/>
    </row>
    <row r="169" spans="1:19" ht="25.5" x14ac:dyDescent="0.2">
      <c r="A169" s="114"/>
      <c r="B169" s="117"/>
      <c r="C169" s="117"/>
      <c r="D169" s="117"/>
      <c r="E169" s="123"/>
      <c r="F169" s="123"/>
      <c r="G169" s="42" t="s">
        <v>173</v>
      </c>
      <c r="H169" s="31">
        <v>54</v>
      </c>
      <c r="I169" s="43" t="s">
        <v>29</v>
      </c>
      <c r="J169" s="43">
        <v>11850</v>
      </c>
      <c r="K169" s="21" t="s">
        <v>63</v>
      </c>
      <c r="L169" s="44">
        <v>11850</v>
      </c>
      <c r="M169" s="44">
        <v>13864.5</v>
      </c>
      <c r="N169" s="21" t="s">
        <v>30</v>
      </c>
      <c r="P169" s="126"/>
      <c r="Q169" s="129"/>
      <c r="R169" s="102"/>
      <c r="S169" s="105"/>
    </row>
    <row r="170" spans="1:19" ht="25.5" x14ac:dyDescent="0.2">
      <c r="A170" s="114"/>
      <c r="B170" s="117"/>
      <c r="C170" s="117"/>
      <c r="D170" s="117"/>
      <c r="E170" s="123"/>
      <c r="F170" s="123"/>
      <c r="G170" s="42" t="s">
        <v>174</v>
      </c>
      <c r="H170" s="31">
        <v>53</v>
      </c>
      <c r="I170" s="43" t="s">
        <v>29</v>
      </c>
      <c r="J170" s="43">
        <v>12000</v>
      </c>
      <c r="K170" s="21" t="s">
        <v>63</v>
      </c>
      <c r="L170" s="44">
        <v>12000</v>
      </c>
      <c r="M170" s="44">
        <v>14040</v>
      </c>
      <c r="N170" s="21" t="s">
        <v>30</v>
      </c>
      <c r="P170" s="126"/>
      <c r="Q170" s="129"/>
      <c r="R170" s="102"/>
      <c r="S170" s="105"/>
    </row>
    <row r="171" spans="1:19" ht="25.5" x14ac:dyDescent="0.2">
      <c r="A171" s="114"/>
      <c r="B171" s="117"/>
      <c r="C171" s="117"/>
      <c r="D171" s="117"/>
      <c r="E171" s="123"/>
      <c r="F171" s="123"/>
      <c r="G171" s="47" t="s">
        <v>175</v>
      </c>
      <c r="H171" s="48">
        <v>52</v>
      </c>
      <c r="I171" s="49" t="s">
        <v>29</v>
      </c>
      <c r="J171" s="49">
        <v>12500</v>
      </c>
      <c r="K171" s="47" t="s">
        <v>63</v>
      </c>
      <c r="L171" s="44">
        <v>12500</v>
      </c>
      <c r="M171" s="44">
        <v>14625</v>
      </c>
      <c r="N171" s="21" t="s">
        <v>30</v>
      </c>
      <c r="P171" s="126"/>
      <c r="Q171" s="129"/>
      <c r="R171" s="102"/>
      <c r="S171" s="105"/>
    </row>
    <row r="172" spans="1:19" ht="14.25" x14ac:dyDescent="0.2">
      <c r="A172" s="115"/>
      <c r="B172" s="107"/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9"/>
    </row>
    <row r="173" spans="1:19" ht="14.25" x14ac:dyDescent="0.2">
      <c r="A173" s="110" t="s">
        <v>176</v>
      </c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2"/>
    </row>
    <row r="174" spans="1:19" ht="14.25" customHeight="1" x14ac:dyDescent="0.2">
      <c r="A174" s="113">
        <v>28</v>
      </c>
      <c r="B174" s="116" t="s">
        <v>177</v>
      </c>
      <c r="C174" s="116" t="s">
        <v>146</v>
      </c>
      <c r="D174" s="116">
        <v>2840032000</v>
      </c>
      <c r="E174" s="122" t="s">
        <v>178</v>
      </c>
      <c r="F174" s="122" t="s">
        <v>27</v>
      </c>
      <c r="G174" s="32" t="s">
        <v>179</v>
      </c>
      <c r="H174" s="33">
        <v>100</v>
      </c>
      <c r="I174" s="34" t="s">
        <v>29</v>
      </c>
      <c r="J174" s="34">
        <v>12000</v>
      </c>
      <c r="K174" s="32" t="s">
        <v>63</v>
      </c>
      <c r="L174" s="56">
        <v>12000</v>
      </c>
      <c r="M174" s="56">
        <v>14040</v>
      </c>
      <c r="N174" s="37" t="s">
        <v>30</v>
      </c>
      <c r="P174" s="125" t="s">
        <v>74</v>
      </c>
      <c r="Q174" s="128"/>
      <c r="R174" s="101">
        <f>M174</f>
        <v>14040</v>
      </c>
      <c r="S174" s="104" t="s">
        <v>57</v>
      </c>
    </row>
    <row r="175" spans="1:19" ht="25.5" x14ac:dyDescent="0.2">
      <c r="A175" s="114"/>
      <c r="B175" s="117"/>
      <c r="C175" s="117"/>
      <c r="D175" s="117"/>
      <c r="E175" s="123"/>
      <c r="F175" s="123"/>
      <c r="G175" s="42" t="s">
        <v>180</v>
      </c>
      <c r="H175" s="31">
        <v>73</v>
      </c>
      <c r="I175" s="43" t="s">
        <v>29</v>
      </c>
      <c r="J175" s="43">
        <v>19600</v>
      </c>
      <c r="K175" s="21" t="s">
        <v>63</v>
      </c>
      <c r="L175" s="44">
        <v>19600</v>
      </c>
      <c r="M175" s="44">
        <v>22932</v>
      </c>
      <c r="N175" s="21" t="s">
        <v>30</v>
      </c>
      <c r="P175" s="126"/>
      <c r="Q175" s="129"/>
      <c r="R175" s="102"/>
      <c r="S175" s="105"/>
    </row>
    <row r="176" spans="1:19" ht="25.5" x14ac:dyDescent="0.2">
      <c r="A176" s="114"/>
      <c r="B176" s="117"/>
      <c r="C176" s="117"/>
      <c r="D176" s="117"/>
      <c r="E176" s="123"/>
      <c r="F176" s="123"/>
      <c r="G176" s="42" t="s">
        <v>181</v>
      </c>
      <c r="H176" s="31">
        <v>64</v>
      </c>
      <c r="I176" s="43" t="s">
        <v>29</v>
      </c>
      <c r="J176" s="43">
        <v>25000</v>
      </c>
      <c r="K176" s="21" t="s">
        <v>63</v>
      </c>
      <c r="L176" s="44">
        <v>25000</v>
      </c>
      <c r="M176" s="44">
        <v>29250</v>
      </c>
      <c r="N176" s="21" t="s">
        <v>30</v>
      </c>
      <c r="P176" s="126"/>
      <c r="Q176" s="129"/>
      <c r="R176" s="102"/>
      <c r="S176" s="105"/>
    </row>
    <row r="177" spans="1:19" ht="25.5" x14ac:dyDescent="0.2">
      <c r="A177" s="114"/>
      <c r="B177" s="117"/>
      <c r="C177" s="117"/>
      <c r="D177" s="117"/>
      <c r="E177" s="123"/>
      <c r="F177" s="123"/>
      <c r="G177" s="42" t="s">
        <v>182</v>
      </c>
      <c r="H177" s="31">
        <v>62</v>
      </c>
      <c r="I177" s="43" t="s">
        <v>29</v>
      </c>
      <c r="J177" s="43">
        <v>26000</v>
      </c>
      <c r="K177" s="21" t="s">
        <v>63</v>
      </c>
      <c r="L177" s="44">
        <v>26000</v>
      </c>
      <c r="M177" s="44">
        <v>30420</v>
      </c>
      <c r="N177" s="21" t="s">
        <v>30</v>
      </c>
      <c r="P177" s="126"/>
      <c r="Q177" s="129"/>
      <c r="R177" s="102"/>
      <c r="S177" s="105"/>
    </row>
    <row r="178" spans="1:19" ht="14.25" x14ac:dyDescent="0.2">
      <c r="A178" s="114"/>
      <c r="B178" s="117"/>
      <c r="C178" s="117"/>
      <c r="D178" s="117"/>
      <c r="E178" s="123"/>
      <c r="F178" s="123"/>
      <c r="G178" s="47"/>
      <c r="H178" s="48"/>
      <c r="I178" s="49"/>
      <c r="J178" s="49"/>
      <c r="K178" s="47"/>
      <c r="L178" s="44"/>
      <c r="M178" s="44"/>
      <c r="N178" s="21"/>
      <c r="P178" s="126"/>
      <c r="Q178" s="129"/>
      <c r="R178" s="102"/>
      <c r="S178" s="105"/>
    </row>
    <row r="179" spans="1:19" ht="14.25" x14ac:dyDescent="0.2">
      <c r="A179" s="115"/>
      <c r="B179" s="107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9"/>
    </row>
    <row r="180" spans="1:19" ht="14.25" x14ac:dyDescent="0.2">
      <c r="A180" s="110" t="s">
        <v>183</v>
      </c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2"/>
    </row>
    <row r="181" spans="1:19" ht="25.5" x14ac:dyDescent="0.2">
      <c r="A181" s="113">
        <v>29</v>
      </c>
      <c r="B181" s="116" t="s">
        <v>184</v>
      </c>
      <c r="C181" s="116" t="s">
        <v>146</v>
      </c>
      <c r="D181" s="116">
        <v>2840032000</v>
      </c>
      <c r="E181" s="122" t="s">
        <v>185</v>
      </c>
      <c r="F181" s="122" t="s">
        <v>27</v>
      </c>
      <c r="G181" s="32" t="s">
        <v>186</v>
      </c>
      <c r="H181" s="33">
        <v>100</v>
      </c>
      <c r="I181" s="34" t="s">
        <v>29</v>
      </c>
      <c r="J181" s="34">
        <v>8000</v>
      </c>
      <c r="K181" s="32" t="s">
        <v>63</v>
      </c>
      <c r="L181" s="56">
        <v>8000</v>
      </c>
      <c r="M181" s="56">
        <v>9360</v>
      </c>
      <c r="N181" s="37" t="s">
        <v>30</v>
      </c>
      <c r="P181" s="125" t="s">
        <v>74</v>
      </c>
      <c r="Q181" s="128"/>
      <c r="R181" s="101">
        <f>M181</f>
        <v>9360</v>
      </c>
      <c r="S181" s="104" t="s">
        <v>57</v>
      </c>
    </row>
    <row r="182" spans="1:19" ht="14.25" x14ac:dyDescent="0.2">
      <c r="A182" s="114"/>
      <c r="B182" s="117"/>
      <c r="C182" s="117"/>
      <c r="D182" s="117"/>
      <c r="E182" s="123"/>
      <c r="F182" s="123"/>
      <c r="G182" s="42" t="s">
        <v>187</v>
      </c>
      <c r="H182" s="31">
        <v>77</v>
      </c>
      <c r="I182" s="43" t="s">
        <v>29</v>
      </c>
      <c r="J182" s="43">
        <v>11850</v>
      </c>
      <c r="K182" s="21" t="s">
        <v>63</v>
      </c>
      <c r="L182" s="44">
        <v>11850</v>
      </c>
      <c r="M182" s="44">
        <v>13865</v>
      </c>
      <c r="N182" s="21" t="s">
        <v>30</v>
      </c>
      <c r="P182" s="126"/>
      <c r="Q182" s="129"/>
      <c r="R182" s="102"/>
      <c r="S182" s="105"/>
    </row>
    <row r="183" spans="1:19" ht="25.5" x14ac:dyDescent="0.2">
      <c r="A183" s="114"/>
      <c r="B183" s="117"/>
      <c r="C183" s="117"/>
      <c r="D183" s="117"/>
      <c r="E183" s="123"/>
      <c r="F183" s="123"/>
      <c r="G183" s="42" t="s">
        <v>188</v>
      </c>
      <c r="H183" s="31">
        <v>73</v>
      </c>
      <c r="I183" s="43" t="s">
        <v>29</v>
      </c>
      <c r="J183" s="43">
        <v>13000</v>
      </c>
      <c r="K183" s="21" t="s">
        <v>63</v>
      </c>
      <c r="L183" s="44">
        <v>13000</v>
      </c>
      <c r="M183" s="44">
        <v>15210</v>
      </c>
      <c r="N183" s="21" t="s">
        <v>30</v>
      </c>
      <c r="P183" s="126"/>
      <c r="Q183" s="129"/>
      <c r="R183" s="102"/>
      <c r="S183" s="105"/>
    </row>
    <row r="184" spans="1:19" ht="14.25" x14ac:dyDescent="0.2">
      <c r="A184" s="114"/>
      <c r="B184" s="117"/>
      <c r="C184" s="117"/>
      <c r="D184" s="117"/>
      <c r="E184" s="123"/>
      <c r="F184" s="123"/>
      <c r="G184" s="42" t="s">
        <v>189</v>
      </c>
      <c r="H184" s="31">
        <v>55</v>
      </c>
      <c r="I184" s="43" t="s">
        <v>29</v>
      </c>
      <c r="J184" s="43">
        <v>22000</v>
      </c>
      <c r="K184" s="21" t="s">
        <v>63</v>
      </c>
      <c r="L184" s="44">
        <v>22000</v>
      </c>
      <c r="M184" s="44">
        <v>25740</v>
      </c>
      <c r="N184" s="21" t="s">
        <v>30</v>
      </c>
      <c r="P184" s="126"/>
      <c r="Q184" s="129"/>
      <c r="R184" s="102"/>
      <c r="S184" s="105"/>
    </row>
    <row r="185" spans="1:19" ht="25.5" x14ac:dyDescent="0.2">
      <c r="A185" s="114"/>
      <c r="B185" s="117"/>
      <c r="C185" s="117"/>
      <c r="D185" s="117"/>
      <c r="E185" s="123"/>
      <c r="F185" s="123"/>
      <c r="G185" s="47" t="s">
        <v>190</v>
      </c>
      <c r="H185" s="48">
        <v>41</v>
      </c>
      <c r="I185" s="49" t="s">
        <v>29</v>
      </c>
      <c r="J185" s="49">
        <v>53200</v>
      </c>
      <c r="K185" s="47" t="s">
        <v>63</v>
      </c>
      <c r="L185" s="44">
        <v>53200</v>
      </c>
      <c r="M185" s="44">
        <v>62244</v>
      </c>
      <c r="N185" s="21" t="s">
        <v>30</v>
      </c>
      <c r="P185" s="126"/>
      <c r="Q185" s="129"/>
      <c r="R185" s="102"/>
      <c r="S185" s="105"/>
    </row>
    <row r="186" spans="1:19" ht="14.25" x14ac:dyDescent="0.2">
      <c r="A186" s="115"/>
      <c r="B186" s="107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9"/>
    </row>
    <row r="187" spans="1:19" ht="14.25" x14ac:dyDescent="0.2">
      <c r="A187" s="110" t="s">
        <v>191</v>
      </c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  <c r="R187" s="111"/>
      <c r="S187" s="112"/>
    </row>
    <row r="188" spans="1:19" ht="14.25" customHeight="1" x14ac:dyDescent="0.2">
      <c r="A188" s="113">
        <v>30</v>
      </c>
      <c r="B188" s="116" t="s">
        <v>192</v>
      </c>
      <c r="C188" s="116" t="s">
        <v>146</v>
      </c>
      <c r="D188" s="116">
        <v>2840032000</v>
      </c>
      <c r="E188" s="122" t="s">
        <v>193</v>
      </c>
      <c r="F188" s="122" t="s">
        <v>27</v>
      </c>
      <c r="G188" s="32" t="s">
        <v>194</v>
      </c>
      <c r="H188" s="33">
        <v>100</v>
      </c>
      <c r="I188" s="34" t="s">
        <v>29</v>
      </c>
      <c r="J188" s="34">
        <v>6000</v>
      </c>
      <c r="K188" s="32" t="s">
        <v>63</v>
      </c>
      <c r="L188" s="56">
        <v>6000</v>
      </c>
      <c r="M188" s="56">
        <v>7020</v>
      </c>
      <c r="N188" s="37" t="s">
        <v>30</v>
      </c>
      <c r="P188" s="125" t="s">
        <v>74</v>
      </c>
      <c r="Q188" s="128"/>
      <c r="R188" s="101">
        <f>M188</f>
        <v>7020</v>
      </c>
      <c r="S188" s="104" t="s">
        <v>57</v>
      </c>
    </row>
    <row r="189" spans="1:19" ht="25.5" x14ac:dyDescent="0.2">
      <c r="A189" s="114"/>
      <c r="B189" s="117"/>
      <c r="C189" s="117"/>
      <c r="D189" s="117"/>
      <c r="E189" s="123"/>
      <c r="F189" s="123"/>
      <c r="G189" s="42" t="s">
        <v>155</v>
      </c>
      <c r="H189" s="31">
        <v>90</v>
      </c>
      <c r="I189" s="43" t="s">
        <v>29</v>
      </c>
      <c r="J189" s="43">
        <v>7000</v>
      </c>
      <c r="K189" s="21" t="s">
        <v>63</v>
      </c>
      <c r="L189" s="44">
        <v>7000</v>
      </c>
      <c r="M189" s="44">
        <v>8190</v>
      </c>
      <c r="N189" s="21" t="s">
        <v>30</v>
      </c>
      <c r="P189" s="126"/>
      <c r="Q189" s="129"/>
      <c r="R189" s="102"/>
      <c r="S189" s="105"/>
    </row>
    <row r="190" spans="1:19" ht="25.5" x14ac:dyDescent="0.2">
      <c r="A190" s="114"/>
      <c r="B190" s="117"/>
      <c r="C190" s="117"/>
      <c r="D190" s="117"/>
      <c r="E190" s="123"/>
      <c r="F190" s="123"/>
      <c r="G190" s="42" t="s">
        <v>158</v>
      </c>
      <c r="H190" s="31">
        <v>83</v>
      </c>
      <c r="I190" s="43" t="s">
        <v>29</v>
      </c>
      <c r="J190" s="43">
        <v>8000</v>
      </c>
      <c r="K190" s="21" t="s">
        <v>63</v>
      </c>
      <c r="L190" s="44">
        <v>8000</v>
      </c>
      <c r="M190" s="44">
        <v>9360</v>
      </c>
      <c r="N190" s="21" t="s">
        <v>30</v>
      </c>
      <c r="P190" s="126"/>
      <c r="Q190" s="129"/>
      <c r="R190" s="102"/>
      <c r="S190" s="105"/>
    </row>
    <row r="191" spans="1:19" ht="14.25" x14ac:dyDescent="0.2">
      <c r="A191" s="114"/>
      <c r="B191" s="117"/>
      <c r="C191" s="117"/>
      <c r="D191" s="117"/>
      <c r="E191" s="123"/>
      <c r="F191" s="123"/>
      <c r="G191" s="42" t="s">
        <v>195</v>
      </c>
      <c r="H191" s="31">
        <v>58</v>
      </c>
      <c r="I191" s="43" t="s">
        <v>29</v>
      </c>
      <c r="J191" s="43">
        <v>15000</v>
      </c>
      <c r="K191" s="21" t="s">
        <v>63</v>
      </c>
      <c r="L191" s="44">
        <v>15000</v>
      </c>
      <c r="M191" s="44">
        <v>17550</v>
      </c>
      <c r="N191" s="21" t="s">
        <v>30</v>
      </c>
      <c r="P191" s="126"/>
      <c r="Q191" s="129"/>
      <c r="R191" s="102"/>
      <c r="S191" s="105"/>
    </row>
    <row r="192" spans="1:19" ht="14.25" x14ac:dyDescent="0.2">
      <c r="A192" s="114"/>
      <c r="B192" s="117"/>
      <c r="C192" s="117"/>
      <c r="D192" s="117"/>
      <c r="E192" s="123"/>
      <c r="F192" s="123"/>
      <c r="G192" s="47"/>
      <c r="H192" s="48"/>
      <c r="I192" s="49"/>
      <c r="J192" s="49"/>
      <c r="K192" s="47"/>
      <c r="L192" s="44"/>
      <c r="M192" s="44"/>
      <c r="P192" s="126"/>
      <c r="Q192" s="129"/>
      <c r="R192" s="102"/>
      <c r="S192" s="105"/>
    </row>
    <row r="193" spans="1:19" ht="14.25" x14ac:dyDescent="0.2">
      <c r="A193" s="115"/>
      <c r="B193" s="107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9"/>
    </row>
    <row r="194" spans="1:19" ht="14.25" x14ac:dyDescent="0.2">
      <c r="A194" s="110" t="s">
        <v>196</v>
      </c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2"/>
    </row>
    <row r="195" spans="1:19" ht="14.25" customHeight="1" x14ac:dyDescent="0.2">
      <c r="A195" s="113">
        <v>31</v>
      </c>
      <c r="B195" s="116" t="s">
        <v>197</v>
      </c>
      <c r="C195" s="116" t="s">
        <v>146</v>
      </c>
      <c r="D195" s="116">
        <v>2840032000</v>
      </c>
      <c r="E195" s="122" t="s">
        <v>94</v>
      </c>
      <c r="F195" s="122" t="s">
        <v>27</v>
      </c>
      <c r="G195" s="32" t="s">
        <v>198</v>
      </c>
      <c r="H195" s="33">
        <v>100</v>
      </c>
      <c r="I195" s="34" t="s">
        <v>29</v>
      </c>
      <c r="J195" s="34">
        <v>3400</v>
      </c>
      <c r="K195" s="32" t="s">
        <v>63</v>
      </c>
      <c r="L195" s="56">
        <v>3400</v>
      </c>
      <c r="M195" s="56">
        <v>3978</v>
      </c>
      <c r="N195" s="37" t="s">
        <v>30</v>
      </c>
      <c r="P195" s="125" t="s">
        <v>74</v>
      </c>
      <c r="Q195" s="128"/>
      <c r="R195" s="101">
        <f>M195</f>
        <v>3978</v>
      </c>
      <c r="S195" s="104" t="s">
        <v>57</v>
      </c>
    </row>
    <row r="196" spans="1:19" ht="14.25" x14ac:dyDescent="0.2">
      <c r="A196" s="114"/>
      <c r="B196" s="117"/>
      <c r="C196" s="117"/>
      <c r="D196" s="117"/>
      <c r="E196" s="123"/>
      <c r="F196" s="123"/>
      <c r="G196" s="42" t="s">
        <v>172</v>
      </c>
      <c r="H196" s="31">
        <v>98</v>
      </c>
      <c r="I196" s="43" t="s">
        <v>29</v>
      </c>
      <c r="J196" s="43">
        <v>3500</v>
      </c>
      <c r="K196" s="21" t="s">
        <v>63</v>
      </c>
      <c r="L196" s="44">
        <v>3500</v>
      </c>
      <c r="M196" s="44">
        <v>4095</v>
      </c>
      <c r="N196" s="21" t="s">
        <v>30</v>
      </c>
      <c r="P196" s="126"/>
      <c r="Q196" s="129"/>
      <c r="R196" s="102"/>
      <c r="S196" s="105"/>
    </row>
    <row r="197" spans="1:19" ht="25.5" x14ac:dyDescent="0.2">
      <c r="A197" s="114"/>
      <c r="B197" s="117"/>
      <c r="C197" s="117"/>
      <c r="D197" s="117"/>
      <c r="E197" s="123"/>
      <c r="F197" s="123"/>
      <c r="G197" s="42" t="s">
        <v>154</v>
      </c>
      <c r="H197" s="31">
        <v>90</v>
      </c>
      <c r="I197" s="43" t="s">
        <v>29</v>
      </c>
      <c r="J197" s="43">
        <v>4000</v>
      </c>
      <c r="K197" s="21" t="s">
        <v>63</v>
      </c>
      <c r="L197" s="44">
        <v>4000</v>
      </c>
      <c r="M197" s="44">
        <v>4680</v>
      </c>
      <c r="N197" s="21" t="s">
        <v>30</v>
      </c>
      <c r="P197" s="126"/>
      <c r="Q197" s="129"/>
      <c r="R197" s="102"/>
      <c r="S197" s="105"/>
    </row>
    <row r="198" spans="1:19" ht="25.5" x14ac:dyDescent="0.2">
      <c r="A198" s="114"/>
      <c r="B198" s="117"/>
      <c r="C198" s="117"/>
      <c r="D198" s="117"/>
      <c r="E198" s="123"/>
      <c r="F198" s="123"/>
      <c r="G198" s="42" t="s">
        <v>170</v>
      </c>
      <c r="H198" s="31">
        <v>87</v>
      </c>
      <c r="I198" s="43" t="s">
        <v>29</v>
      </c>
      <c r="J198" s="43">
        <v>4200</v>
      </c>
      <c r="K198" s="21" t="s">
        <v>63</v>
      </c>
      <c r="L198" s="44">
        <v>4200</v>
      </c>
      <c r="M198" s="44">
        <v>4914</v>
      </c>
      <c r="N198" s="21" t="s">
        <v>30</v>
      </c>
      <c r="P198" s="126"/>
      <c r="Q198" s="129"/>
      <c r="R198" s="102"/>
      <c r="S198" s="105"/>
    </row>
    <row r="199" spans="1:19" ht="25.5" x14ac:dyDescent="0.2">
      <c r="A199" s="114"/>
      <c r="B199" s="117"/>
      <c r="C199" s="117"/>
      <c r="D199" s="117"/>
      <c r="E199" s="123"/>
      <c r="F199" s="123"/>
      <c r="G199" s="42" t="s">
        <v>199</v>
      </c>
      <c r="H199" s="31">
        <v>83</v>
      </c>
      <c r="I199" s="43" t="s">
        <v>29</v>
      </c>
      <c r="J199" s="43">
        <v>4500</v>
      </c>
      <c r="K199" s="21" t="s">
        <v>63</v>
      </c>
      <c r="L199" s="44">
        <v>4500</v>
      </c>
      <c r="M199" s="44">
        <v>5265</v>
      </c>
      <c r="N199" s="21" t="s">
        <v>30</v>
      </c>
      <c r="P199" s="126"/>
      <c r="Q199" s="129"/>
      <c r="R199" s="102"/>
      <c r="S199" s="105"/>
    </row>
    <row r="200" spans="1:19" ht="14.25" x14ac:dyDescent="0.2">
      <c r="A200" s="114"/>
      <c r="B200" s="117"/>
      <c r="C200" s="117"/>
      <c r="D200" s="117"/>
      <c r="E200" s="123"/>
      <c r="F200" s="123"/>
      <c r="G200" s="42" t="s">
        <v>200</v>
      </c>
      <c r="H200" s="31">
        <v>73</v>
      </c>
      <c r="I200" s="43" t="s">
        <v>29</v>
      </c>
      <c r="J200" s="43">
        <v>5500</v>
      </c>
      <c r="K200" s="21" t="s">
        <v>63</v>
      </c>
      <c r="L200" s="44">
        <v>5500</v>
      </c>
      <c r="M200" s="44">
        <v>6435</v>
      </c>
      <c r="N200" s="21" t="s">
        <v>30</v>
      </c>
      <c r="P200" s="126"/>
      <c r="Q200" s="129"/>
      <c r="R200" s="102"/>
      <c r="S200" s="105"/>
    </row>
    <row r="201" spans="1:19" ht="25.5" x14ac:dyDescent="0.2">
      <c r="A201" s="114"/>
      <c r="B201" s="117"/>
      <c r="C201" s="117"/>
      <c r="D201" s="117"/>
      <c r="E201" s="123"/>
      <c r="F201" s="123"/>
      <c r="G201" s="42" t="s">
        <v>175</v>
      </c>
      <c r="H201" s="31">
        <v>73</v>
      </c>
      <c r="I201" s="43" t="s">
        <v>29</v>
      </c>
      <c r="J201" s="43">
        <v>5500</v>
      </c>
      <c r="K201" s="21" t="s">
        <v>63</v>
      </c>
      <c r="L201" s="44">
        <v>5500</v>
      </c>
      <c r="M201" s="44">
        <v>6435</v>
      </c>
      <c r="N201" s="21" t="s">
        <v>30</v>
      </c>
      <c r="P201" s="126"/>
      <c r="Q201" s="129"/>
      <c r="R201" s="102"/>
      <c r="S201" s="105"/>
    </row>
    <row r="202" spans="1:19" ht="14.25" x14ac:dyDescent="0.2">
      <c r="A202" s="114"/>
      <c r="B202" s="117"/>
      <c r="C202" s="117"/>
      <c r="D202" s="117"/>
      <c r="E202" s="123"/>
      <c r="F202" s="123"/>
      <c r="G202" s="47" t="s">
        <v>201</v>
      </c>
      <c r="H202" s="48">
        <v>70</v>
      </c>
      <c r="I202" s="49" t="s">
        <v>29</v>
      </c>
      <c r="J202" s="49">
        <v>6000</v>
      </c>
      <c r="K202" s="47" t="s">
        <v>63</v>
      </c>
      <c r="L202" s="44">
        <v>6000</v>
      </c>
      <c r="M202" s="44">
        <v>7020</v>
      </c>
      <c r="N202" s="21" t="s">
        <v>30</v>
      </c>
      <c r="P202" s="126"/>
      <c r="Q202" s="129"/>
      <c r="R202" s="102"/>
      <c r="S202" s="105"/>
    </row>
    <row r="203" spans="1:19" ht="14.25" x14ac:dyDescent="0.2">
      <c r="A203" s="115"/>
      <c r="B203" s="107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9"/>
    </row>
    <row r="204" spans="1:19" ht="14.25" x14ac:dyDescent="0.2">
      <c r="A204" s="110" t="s">
        <v>202</v>
      </c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2"/>
    </row>
    <row r="205" spans="1:19" ht="25.5" x14ac:dyDescent="0.2">
      <c r="A205" s="113">
        <v>32</v>
      </c>
      <c r="B205" s="116" t="s">
        <v>203</v>
      </c>
      <c r="C205" s="116" t="s">
        <v>146</v>
      </c>
      <c r="D205" s="116">
        <v>2840032000</v>
      </c>
      <c r="E205" s="122" t="s">
        <v>204</v>
      </c>
      <c r="F205" s="122" t="s">
        <v>27</v>
      </c>
      <c r="G205" s="32" t="s">
        <v>154</v>
      </c>
      <c r="H205" s="33">
        <v>100</v>
      </c>
      <c r="I205" s="34" t="s">
        <v>29</v>
      </c>
      <c r="J205" s="34">
        <v>10000</v>
      </c>
      <c r="K205" s="32" t="s">
        <v>63</v>
      </c>
      <c r="L205" s="56">
        <v>10000</v>
      </c>
      <c r="M205" s="56">
        <v>11700</v>
      </c>
      <c r="N205" s="37" t="s">
        <v>30</v>
      </c>
      <c r="P205" s="125" t="s">
        <v>74</v>
      </c>
      <c r="Q205" s="128"/>
      <c r="R205" s="101">
        <f>M205</f>
        <v>11700</v>
      </c>
      <c r="S205" s="104" t="s">
        <v>57</v>
      </c>
    </row>
    <row r="206" spans="1:19" ht="14.25" x14ac:dyDescent="0.2">
      <c r="A206" s="114"/>
      <c r="B206" s="117"/>
      <c r="C206" s="117"/>
      <c r="D206" s="117"/>
      <c r="E206" s="123"/>
      <c r="F206" s="123"/>
      <c r="G206" s="42" t="s">
        <v>205</v>
      </c>
      <c r="H206" s="31">
        <v>70</v>
      </c>
      <c r="I206" s="43" t="s">
        <v>29</v>
      </c>
      <c r="J206" s="43">
        <v>18000</v>
      </c>
      <c r="K206" s="21" t="s">
        <v>63</v>
      </c>
      <c r="L206" s="44">
        <v>18000</v>
      </c>
      <c r="M206" s="44">
        <v>21060</v>
      </c>
      <c r="N206" s="21" t="s">
        <v>30</v>
      </c>
      <c r="P206" s="126"/>
      <c r="Q206" s="129"/>
      <c r="R206" s="102"/>
      <c r="S206" s="105"/>
    </row>
    <row r="207" spans="1:19" ht="25.5" x14ac:dyDescent="0.2">
      <c r="A207" s="114"/>
      <c r="B207" s="117"/>
      <c r="C207" s="117"/>
      <c r="D207" s="117"/>
      <c r="E207" s="123"/>
      <c r="F207" s="123"/>
      <c r="G207" s="42" t="s">
        <v>206</v>
      </c>
      <c r="H207" s="31">
        <v>58</v>
      </c>
      <c r="I207" s="43" t="s">
        <v>29</v>
      </c>
      <c r="J207" s="43">
        <v>25000</v>
      </c>
      <c r="K207" s="21" t="s">
        <v>63</v>
      </c>
      <c r="L207" s="44">
        <v>25000</v>
      </c>
      <c r="M207" s="44">
        <v>29250</v>
      </c>
      <c r="N207" s="21" t="s">
        <v>30</v>
      </c>
      <c r="P207" s="126"/>
      <c r="Q207" s="129"/>
      <c r="R207" s="102"/>
      <c r="S207" s="105"/>
    </row>
    <row r="208" spans="1:19" ht="14.25" x14ac:dyDescent="0.2">
      <c r="A208" s="114"/>
      <c r="B208" s="117"/>
      <c r="C208" s="117"/>
      <c r="D208" s="117"/>
      <c r="E208" s="123"/>
      <c r="F208" s="123"/>
      <c r="G208" s="47" t="s">
        <v>207</v>
      </c>
      <c r="H208" s="48">
        <v>54</v>
      </c>
      <c r="I208" s="49" t="s">
        <v>29</v>
      </c>
      <c r="J208" s="49">
        <v>29000</v>
      </c>
      <c r="K208" s="47" t="s">
        <v>63</v>
      </c>
      <c r="L208" s="44">
        <v>29000</v>
      </c>
      <c r="M208" s="44">
        <v>33930</v>
      </c>
      <c r="N208" s="21" t="s">
        <v>30</v>
      </c>
      <c r="P208" s="126"/>
      <c r="Q208" s="129"/>
      <c r="R208" s="102"/>
      <c r="S208" s="105"/>
    </row>
    <row r="209" spans="1:19" ht="14.25" x14ac:dyDescent="0.2">
      <c r="A209" s="115"/>
      <c r="B209" s="107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9"/>
    </row>
    <row r="210" spans="1:19" ht="14.25" x14ac:dyDescent="0.2">
      <c r="A210" s="110" t="s">
        <v>208</v>
      </c>
      <c r="B210" s="111"/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2"/>
    </row>
    <row r="211" spans="1:19" ht="14.25" x14ac:dyDescent="0.2">
      <c r="A211" s="113">
        <v>33</v>
      </c>
      <c r="B211" s="116" t="s">
        <v>209</v>
      </c>
      <c r="C211" s="116" t="s">
        <v>146</v>
      </c>
      <c r="D211" s="116">
        <v>2840032000</v>
      </c>
      <c r="E211" s="122" t="s">
        <v>210</v>
      </c>
      <c r="F211" s="122" t="s">
        <v>27</v>
      </c>
      <c r="G211" s="32" t="s">
        <v>211</v>
      </c>
      <c r="H211" s="33">
        <v>100</v>
      </c>
      <c r="I211" s="34" t="s">
        <v>29</v>
      </c>
      <c r="J211" s="34">
        <v>4500</v>
      </c>
      <c r="K211" s="32" t="s">
        <v>63</v>
      </c>
      <c r="L211" s="56">
        <v>4500</v>
      </c>
      <c r="M211" s="56">
        <v>5265</v>
      </c>
      <c r="N211" s="37" t="s">
        <v>30</v>
      </c>
      <c r="P211" s="125" t="s">
        <v>74</v>
      </c>
      <c r="Q211" s="128"/>
      <c r="R211" s="101">
        <f>M211</f>
        <v>5265</v>
      </c>
      <c r="S211" s="104" t="s">
        <v>57</v>
      </c>
    </row>
    <row r="212" spans="1:19" ht="14.25" x14ac:dyDescent="0.2">
      <c r="A212" s="114"/>
      <c r="B212" s="117"/>
      <c r="C212" s="117"/>
      <c r="D212" s="117"/>
      <c r="E212" s="123"/>
      <c r="F212" s="123"/>
      <c r="G212" s="42" t="s">
        <v>212</v>
      </c>
      <c r="H212" s="31">
        <v>78</v>
      </c>
      <c r="I212" s="43" t="s">
        <v>29</v>
      </c>
      <c r="J212" s="43">
        <v>6500</v>
      </c>
      <c r="K212" s="21" t="s">
        <v>63</v>
      </c>
      <c r="L212" s="44">
        <v>6500</v>
      </c>
      <c r="M212" s="44">
        <v>7605</v>
      </c>
      <c r="N212" s="21" t="s">
        <v>30</v>
      </c>
      <c r="P212" s="126"/>
      <c r="Q212" s="129"/>
      <c r="R212" s="102"/>
      <c r="S212" s="105"/>
    </row>
    <row r="213" spans="1:19" ht="14.25" x14ac:dyDescent="0.2">
      <c r="A213" s="114"/>
      <c r="B213" s="117"/>
      <c r="C213" s="117"/>
      <c r="D213" s="117"/>
      <c r="E213" s="123"/>
      <c r="F213" s="123"/>
      <c r="G213" s="42" t="s">
        <v>213</v>
      </c>
      <c r="H213" s="31">
        <v>69</v>
      </c>
      <c r="I213" s="43" t="s">
        <v>29</v>
      </c>
      <c r="J213" s="43">
        <v>8000</v>
      </c>
      <c r="K213" s="21" t="s">
        <v>63</v>
      </c>
      <c r="L213" s="44">
        <v>8000</v>
      </c>
      <c r="M213" s="44">
        <v>9360</v>
      </c>
      <c r="N213" s="21" t="s">
        <v>30</v>
      </c>
      <c r="P213" s="126"/>
      <c r="Q213" s="129"/>
      <c r="R213" s="102"/>
      <c r="S213" s="105"/>
    </row>
    <row r="214" spans="1:19" ht="25.5" x14ac:dyDescent="0.2">
      <c r="A214" s="114"/>
      <c r="B214" s="117"/>
      <c r="C214" s="117"/>
      <c r="D214" s="117"/>
      <c r="E214" s="123"/>
      <c r="F214" s="123"/>
      <c r="G214" s="42" t="s">
        <v>214</v>
      </c>
      <c r="H214" s="31">
        <v>65</v>
      </c>
      <c r="I214" s="43" t="s">
        <v>29</v>
      </c>
      <c r="J214" s="43">
        <v>9000</v>
      </c>
      <c r="K214" s="21" t="s">
        <v>63</v>
      </c>
      <c r="L214" s="44">
        <v>9000</v>
      </c>
      <c r="M214" s="44">
        <v>10530</v>
      </c>
      <c r="N214" s="21" t="s">
        <v>30</v>
      </c>
      <c r="P214" s="126"/>
      <c r="Q214" s="129"/>
      <c r="R214" s="102"/>
      <c r="S214" s="105"/>
    </row>
    <row r="215" spans="1:19" ht="25.5" x14ac:dyDescent="0.2">
      <c r="A215" s="114"/>
      <c r="B215" s="117"/>
      <c r="C215" s="117"/>
      <c r="D215" s="117"/>
      <c r="E215" s="123"/>
      <c r="F215" s="123"/>
      <c r="G215" s="47" t="s">
        <v>215</v>
      </c>
      <c r="H215" s="48">
        <v>62</v>
      </c>
      <c r="I215" s="49" t="s">
        <v>29</v>
      </c>
      <c r="J215" s="49">
        <v>10000</v>
      </c>
      <c r="K215" s="47" t="s">
        <v>63</v>
      </c>
      <c r="L215" s="44">
        <v>10000</v>
      </c>
      <c r="M215" s="44">
        <v>11700</v>
      </c>
      <c r="N215" s="21" t="s">
        <v>30</v>
      </c>
      <c r="P215" s="126"/>
      <c r="Q215" s="129"/>
      <c r="R215" s="102"/>
      <c r="S215" s="105"/>
    </row>
    <row r="216" spans="1:19" ht="14.25" x14ac:dyDescent="0.2">
      <c r="A216" s="115"/>
      <c r="B216" s="107"/>
      <c r="C216" s="108"/>
      <c r="D216" s="108"/>
      <c r="E216" s="108"/>
      <c r="F216" s="108"/>
      <c r="G216" s="108"/>
      <c r="H216" s="108"/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9"/>
    </row>
    <row r="217" spans="1:19" ht="14.25" x14ac:dyDescent="0.2">
      <c r="A217" s="110" t="s">
        <v>216</v>
      </c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2"/>
    </row>
    <row r="218" spans="1:19" ht="14.25" customHeight="1" x14ac:dyDescent="0.2">
      <c r="A218" s="113">
        <v>34</v>
      </c>
      <c r="B218" s="116" t="s">
        <v>217</v>
      </c>
      <c r="C218" s="116" t="s">
        <v>146</v>
      </c>
      <c r="D218" s="116">
        <v>2840032000</v>
      </c>
      <c r="E218" s="122" t="s">
        <v>218</v>
      </c>
      <c r="F218" s="122" t="s">
        <v>27</v>
      </c>
      <c r="G218" s="32" t="s">
        <v>219</v>
      </c>
      <c r="H218" s="33">
        <v>100</v>
      </c>
      <c r="I218" s="34" t="s">
        <v>29</v>
      </c>
      <c r="J218" s="34">
        <v>1500</v>
      </c>
      <c r="K218" s="32" t="s">
        <v>63</v>
      </c>
      <c r="L218" s="56">
        <v>1500</v>
      </c>
      <c r="M218" s="56">
        <v>1755</v>
      </c>
      <c r="N218" s="37" t="s">
        <v>30</v>
      </c>
      <c r="P218" s="125" t="s">
        <v>74</v>
      </c>
      <c r="Q218" s="128"/>
      <c r="R218" s="101">
        <f>M218</f>
        <v>1755</v>
      </c>
      <c r="S218" s="104" t="s">
        <v>57</v>
      </c>
    </row>
    <row r="219" spans="1:19" ht="14.25" x14ac:dyDescent="0.2">
      <c r="A219" s="114"/>
      <c r="B219" s="117"/>
      <c r="C219" s="117"/>
      <c r="D219" s="117"/>
      <c r="E219" s="123"/>
      <c r="F219" s="123"/>
      <c r="G219" s="42" t="s">
        <v>220</v>
      </c>
      <c r="H219" s="31">
        <v>96</v>
      </c>
      <c r="I219" s="43" t="s">
        <v>29</v>
      </c>
      <c r="J219" s="43">
        <v>1600</v>
      </c>
      <c r="K219" s="21" t="s">
        <v>63</v>
      </c>
      <c r="L219" s="44">
        <v>1600</v>
      </c>
      <c r="M219" s="44">
        <v>1872</v>
      </c>
      <c r="N219" s="21" t="s">
        <v>30</v>
      </c>
      <c r="P219" s="126"/>
      <c r="Q219" s="129"/>
      <c r="R219" s="102"/>
      <c r="S219" s="105"/>
    </row>
    <row r="220" spans="1:19" ht="14.25" x14ac:dyDescent="0.2">
      <c r="A220" s="114"/>
      <c r="B220" s="117"/>
      <c r="C220" s="117"/>
      <c r="D220" s="117"/>
      <c r="E220" s="123"/>
      <c r="F220" s="123"/>
      <c r="G220" s="42" t="s">
        <v>221</v>
      </c>
      <c r="H220" s="31">
        <v>55</v>
      </c>
      <c r="I220" s="43" t="s">
        <v>29</v>
      </c>
      <c r="J220" s="43">
        <v>4250</v>
      </c>
      <c r="K220" s="21" t="s">
        <v>63</v>
      </c>
      <c r="L220" s="44">
        <v>4250</v>
      </c>
      <c r="M220" s="44">
        <v>4972</v>
      </c>
      <c r="N220" s="21" t="s">
        <v>30</v>
      </c>
      <c r="P220" s="126"/>
      <c r="Q220" s="129"/>
      <c r="R220" s="102"/>
      <c r="S220" s="105"/>
    </row>
    <row r="221" spans="1:19" ht="14.25" x14ac:dyDescent="0.2">
      <c r="A221" s="114"/>
      <c r="B221" s="117"/>
      <c r="C221" s="117"/>
      <c r="D221" s="117"/>
      <c r="E221" s="123"/>
      <c r="F221" s="123"/>
      <c r="G221" s="42" t="s">
        <v>222</v>
      </c>
      <c r="H221" s="31">
        <v>53</v>
      </c>
      <c r="I221" s="43" t="s">
        <v>29</v>
      </c>
      <c r="J221" s="43">
        <v>4500</v>
      </c>
      <c r="K221" s="21" t="s">
        <v>63</v>
      </c>
      <c r="L221" s="44">
        <v>4500</v>
      </c>
      <c r="M221" s="44">
        <v>5265</v>
      </c>
      <c r="N221" s="21" t="s">
        <v>30</v>
      </c>
      <c r="P221" s="126"/>
      <c r="Q221" s="129"/>
      <c r="R221" s="102"/>
      <c r="S221" s="105"/>
    </row>
    <row r="222" spans="1:19" ht="14.25" x14ac:dyDescent="0.2">
      <c r="A222" s="114"/>
      <c r="B222" s="117"/>
      <c r="C222" s="117"/>
      <c r="D222" s="117"/>
      <c r="E222" s="123"/>
      <c r="F222" s="123"/>
      <c r="G222" s="42" t="s">
        <v>223</v>
      </c>
      <c r="H222" s="31">
        <v>42</v>
      </c>
      <c r="I222" s="43" t="s">
        <v>29</v>
      </c>
      <c r="J222" s="43">
        <v>8500</v>
      </c>
      <c r="K222" s="21" t="s">
        <v>63</v>
      </c>
      <c r="L222" s="44">
        <v>8500</v>
      </c>
      <c r="M222" s="44">
        <v>9945</v>
      </c>
      <c r="N222" s="21" t="s">
        <v>30</v>
      </c>
      <c r="P222" s="126"/>
      <c r="Q222" s="129"/>
      <c r="R222" s="102"/>
      <c r="S222" s="105"/>
    </row>
    <row r="223" spans="1:19" ht="25.5" x14ac:dyDescent="0.2">
      <c r="A223" s="114"/>
      <c r="B223" s="117"/>
      <c r="C223" s="117"/>
      <c r="D223" s="117"/>
      <c r="E223" s="123"/>
      <c r="F223" s="123"/>
      <c r="G223" s="47" t="s">
        <v>224</v>
      </c>
      <c r="H223" s="48">
        <v>39</v>
      </c>
      <c r="I223" s="49" t="s">
        <v>29</v>
      </c>
      <c r="J223" s="49">
        <v>11500</v>
      </c>
      <c r="K223" s="47" t="s">
        <v>63</v>
      </c>
      <c r="L223" s="44">
        <v>11500</v>
      </c>
      <c r="M223" s="44">
        <v>13455</v>
      </c>
      <c r="N223" s="21" t="s">
        <v>30</v>
      </c>
      <c r="P223" s="126"/>
      <c r="Q223" s="129"/>
      <c r="R223" s="102"/>
      <c r="S223" s="105"/>
    </row>
    <row r="224" spans="1:19" ht="14.25" x14ac:dyDescent="0.2">
      <c r="A224" s="115"/>
      <c r="B224" s="107"/>
      <c r="C224" s="108"/>
      <c r="D224" s="108"/>
      <c r="E224" s="108"/>
      <c r="F224" s="108"/>
      <c r="G224" s="108"/>
      <c r="H224" s="108"/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9"/>
    </row>
    <row r="225" spans="1:19" ht="14.25" x14ac:dyDescent="0.2">
      <c r="A225" s="110" t="s">
        <v>225</v>
      </c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  <c r="S225" s="112"/>
    </row>
    <row r="226" spans="1:19" ht="14.25" x14ac:dyDescent="0.2">
      <c r="A226" s="113">
        <v>35</v>
      </c>
      <c r="B226" s="116" t="s">
        <v>226</v>
      </c>
      <c r="C226" s="116" t="s">
        <v>146</v>
      </c>
      <c r="D226" s="116">
        <v>2840032000</v>
      </c>
      <c r="E226" s="122" t="s">
        <v>227</v>
      </c>
      <c r="F226" s="122" t="s">
        <v>27</v>
      </c>
      <c r="G226" s="32" t="s">
        <v>228</v>
      </c>
      <c r="H226" s="33">
        <v>100</v>
      </c>
      <c r="I226" s="34" t="s">
        <v>29</v>
      </c>
      <c r="J226" s="34">
        <v>44500</v>
      </c>
      <c r="K226" s="32" t="s">
        <v>63</v>
      </c>
      <c r="L226" s="56">
        <v>44500</v>
      </c>
      <c r="M226" s="56">
        <v>52065</v>
      </c>
      <c r="N226" s="37" t="s">
        <v>30</v>
      </c>
      <c r="P226" s="125" t="s">
        <v>74</v>
      </c>
      <c r="Q226" s="128"/>
      <c r="R226" s="101">
        <f>M226</f>
        <v>52065</v>
      </c>
      <c r="S226" s="104" t="s">
        <v>57</v>
      </c>
    </row>
    <row r="227" spans="1:19" ht="14.25" x14ac:dyDescent="0.2">
      <c r="A227" s="114"/>
      <c r="B227" s="117"/>
      <c r="C227" s="117"/>
      <c r="D227" s="117"/>
      <c r="E227" s="123"/>
      <c r="F227" s="123"/>
      <c r="G227" s="42" t="s">
        <v>211</v>
      </c>
      <c r="H227" s="31">
        <v>99</v>
      </c>
      <c r="I227" s="43" t="s">
        <v>29</v>
      </c>
      <c r="J227" s="43">
        <v>45000</v>
      </c>
      <c r="K227" s="21" t="s">
        <v>63</v>
      </c>
      <c r="L227" s="44">
        <v>45000</v>
      </c>
      <c r="M227" s="44">
        <v>52650</v>
      </c>
      <c r="N227" s="21" t="s">
        <v>30</v>
      </c>
      <c r="P227" s="126"/>
      <c r="Q227" s="129"/>
      <c r="R227" s="102"/>
      <c r="S227" s="105"/>
    </row>
    <row r="228" spans="1:19" ht="25.5" x14ac:dyDescent="0.2">
      <c r="A228" s="114"/>
      <c r="B228" s="117"/>
      <c r="C228" s="117"/>
      <c r="D228" s="117"/>
      <c r="E228" s="123"/>
      <c r="F228" s="123"/>
      <c r="G228" s="42" t="s">
        <v>229</v>
      </c>
      <c r="H228" s="31">
        <v>95</v>
      </c>
      <c r="I228" s="43" t="s">
        <v>29</v>
      </c>
      <c r="J228" s="43">
        <v>48000</v>
      </c>
      <c r="K228" s="21" t="s">
        <v>63</v>
      </c>
      <c r="L228" s="44">
        <v>48000</v>
      </c>
      <c r="M228" s="44">
        <v>56160</v>
      </c>
      <c r="N228" s="21" t="s">
        <v>30</v>
      </c>
      <c r="P228" s="126"/>
      <c r="Q228" s="129"/>
      <c r="R228" s="102"/>
      <c r="S228" s="105"/>
    </row>
    <row r="229" spans="1:19" ht="14.25" x14ac:dyDescent="0.2">
      <c r="A229" s="114"/>
      <c r="B229" s="117"/>
      <c r="C229" s="117"/>
      <c r="D229" s="117"/>
      <c r="E229" s="123"/>
      <c r="F229" s="123"/>
      <c r="G229" s="42" t="s">
        <v>230</v>
      </c>
      <c r="H229" s="31">
        <v>92</v>
      </c>
      <c r="I229" s="43" t="s">
        <v>29</v>
      </c>
      <c r="J229" s="43">
        <v>50000</v>
      </c>
      <c r="K229" s="21" t="s">
        <v>63</v>
      </c>
      <c r="L229" s="44">
        <v>50000</v>
      </c>
      <c r="M229" s="44">
        <v>58500</v>
      </c>
      <c r="N229" s="21" t="s">
        <v>30</v>
      </c>
      <c r="P229" s="126"/>
      <c r="Q229" s="129"/>
      <c r="R229" s="102"/>
      <c r="S229" s="105"/>
    </row>
    <row r="230" spans="1:19" ht="14.25" x14ac:dyDescent="0.2">
      <c r="A230" s="114"/>
      <c r="B230" s="117"/>
      <c r="C230" s="117"/>
      <c r="D230" s="117"/>
      <c r="E230" s="123"/>
      <c r="F230" s="123"/>
      <c r="G230" s="42" t="s">
        <v>231</v>
      </c>
      <c r="H230" s="31">
        <v>87</v>
      </c>
      <c r="I230" s="43" t="s">
        <v>29</v>
      </c>
      <c r="J230" s="43">
        <v>55000</v>
      </c>
      <c r="K230" s="21" t="s">
        <v>63</v>
      </c>
      <c r="L230" s="44">
        <v>55000</v>
      </c>
      <c r="M230" s="44">
        <v>64350</v>
      </c>
      <c r="N230" s="21" t="s">
        <v>30</v>
      </c>
      <c r="P230" s="126"/>
      <c r="Q230" s="129"/>
      <c r="R230" s="102"/>
      <c r="S230" s="105"/>
    </row>
    <row r="231" spans="1:19" ht="25.5" x14ac:dyDescent="0.2">
      <c r="A231" s="114"/>
      <c r="B231" s="117"/>
      <c r="C231" s="117"/>
      <c r="D231" s="117"/>
      <c r="E231" s="123"/>
      <c r="F231" s="123"/>
      <c r="G231" s="42" t="s">
        <v>232</v>
      </c>
      <c r="H231" s="31">
        <v>78</v>
      </c>
      <c r="I231" s="43" t="s">
        <v>29</v>
      </c>
      <c r="J231" s="43">
        <v>65000</v>
      </c>
      <c r="K231" s="21" t="s">
        <v>63</v>
      </c>
      <c r="L231" s="44">
        <v>65000</v>
      </c>
      <c r="M231" s="44">
        <v>76050</v>
      </c>
      <c r="N231" s="21"/>
      <c r="P231" s="126"/>
      <c r="Q231" s="129"/>
      <c r="R231" s="102"/>
      <c r="S231" s="105"/>
    </row>
    <row r="232" spans="1:19" ht="14.25" x14ac:dyDescent="0.2">
      <c r="A232" s="114"/>
      <c r="B232" s="117"/>
      <c r="C232" s="117"/>
      <c r="D232" s="117"/>
      <c r="E232" s="123"/>
      <c r="F232" s="123"/>
      <c r="G232" s="42" t="s">
        <v>233</v>
      </c>
      <c r="H232" s="31">
        <v>71</v>
      </c>
      <c r="I232" s="43" t="s">
        <v>29</v>
      </c>
      <c r="J232" s="43">
        <v>75600</v>
      </c>
      <c r="K232" s="21" t="s">
        <v>63</v>
      </c>
      <c r="L232" s="44">
        <v>75600</v>
      </c>
      <c r="M232" s="44">
        <v>88452</v>
      </c>
      <c r="N232" s="21"/>
      <c r="P232" s="126"/>
      <c r="Q232" s="129"/>
      <c r="R232" s="102"/>
      <c r="S232" s="105"/>
    </row>
    <row r="233" spans="1:19" ht="14.25" x14ac:dyDescent="0.2">
      <c r="A233" s="114"/>
      <c r="B233" s="117"/>
      <c r="C233" s="117"/>
      <c r="D233" s="117"/>
      <c r="E233" s="123"/>
      <c r="F233" s="123"/>
      <c r="G233" s="42" t="s">
        <v>234</v>
      </c>
      <c r="H233" s="31">
        <v>67</v>
      </c>
      <c r="I233" s="43" t="s">
        <v>29</v>
      </c>
      <c r="J233" s="43">
        <v>85000</v>
      </c>
      <c r="K233" s="21" t="s">
        <v>63</v>
      </c>
      <c r="L233" s="44">
        <v>85000</v>
      </c>
      <c r="M233" s="44">
        <v>99450</v>
      </c>
      <c r="N233" s="21"/>
      <c r="P233" s="126"/>
      <c r="Q233" s="129"/>
      <c r="R233" s="102"/>
      <c r="S233" s="105"/>
    </row>
    <row r="234" spans="1:19" ht="14.25" x14ac:dyDescent="0.2">
      <c r="A234" s="110" t="s">
        <v>235</v>
      </c>
      <c r="B234" s="111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  <c r="S234" s="112"/>
    </row>
    <row r="235" spans="1:19" ht="14.25" customHeight="1" x14ac:dyDescent="0.2">
      <c r="A235" s="113">
        <v>36</v>
      </c>
      <c r="B235" s="116" t="s">
        <v>236</v>
      </c>
      <c r="C235" s="119" t="s">
        <v>237</v>
      </c>
      <c r="D235" s="119" t="s">
        <v>238</v>
      </c>
      <c r="E235" s="122" t="s">
        <v>239</v>
      </c>
      <c r="F235" s="122" t="s">
        <v>27</v>
      </c>
      <c r="G235" s="32" t="s">
        <v>240</v>
      </c>
      <c r="H235" s="33">
        <v>70</v>
      </c>
      <c r="I235" s="34"/>
      <c r="J235" s="34">
        <v>10000</v>
      </c>
      <c r="K235" s="32">
        <v>12</v>
      </c>
      <c r="L235" s="56">
        <v>120000</v>
      </c>
      <c r="M235" s="56">
        <v>140400</v>
      </c>
      <c r="N235" s="37" t="s">
        <v>30</v>
      </c>
      <c r="P235" s="125" t="s">
        <v>74</v>
      </c>
      <c r="Q235" s="128"/>
      <c r="R235" s="101">
        <f>M235</f>
        <v>140400</v>
      </c>
      <c r="S235" s="104" t="s">
        <v>57</v>
      </c>
    </row>
    <row r="236" spans="1:19" ht="15" customHeight="1" x14ac:dyDescent="0.2">
      <c r="A236" s="114"/>
      <c r="B236" s="117"/>
      <c r="C236" s="120"/>
      <c r="D236" s="120"/>
      <c r="E236" s="123"/>
      <c r="F236" s="123"/>
      <c r="G236" s="42"/>
      <c r="H236" s="31"/>
      <c r="I236" s="43"/>
      <c r="J236" s="43"/>
      <c r="K236" s="21"/>
      <c r="L236" s="44"/>
      <c r="M236" s="44"/>
      <c r="N236" s="21" t="s">
        <v>30</v>
      </c>
      <c r="P236" s="126"/>
      <c r="Q236" s="129"/>
      <c r="R236" s="102"/>
      <c r="S236" s="105"/>
    </row>
    <row r="237" spans="1:19" ht="15" customHeight="1" x14ac:dyDescent="0.2">
      <c r="A237" s="114"/>
      <c r="B237" s="117"/>
      <c r="C237" s="120"/>
      <c r="D237" s="120"/>
      <c r="E237" s="123"/>
      <c r="F237" s="123"/>
      <c r="G237" s="42"/>
      <c r="H237" s="31"/>
      <c r="I237" s="43"/>
      <c r="J237" s="43"/>
      <c r="K237" s="21"/>
      <c r="L237" s="44"/>
      <c r="M237" s="44"/>
      <c r="N237" s="21" t="s">
        <v>30</v>
      </c>
      <c r="P237" s="126"/>
      <c r="Q237" s="129"/>
      <c r="R237" s="102"/>
      <c r="S237" s="105"/>
    </row>
    <row r="238" spans="1:19" ht="15" customHeight="1" x14ac:dyDescent="0.2">
      <c r="A238" s="114"/>
      <c r="B238" s="118"/>
      <c r="C238" s="121"/>
      <c r="D238" s="121"/>
      <c r="E238" s="124"/>
      <c r="F238" s="124"/>
      <c r="G238" s="47"/>
      <c r="H238" s="48"/>
      <c r="I238" s="49"/>
      <c r="J238" s="49"/>
      <c r="K238" s="47"/>
      <c r="L238" s="44"/>
      <c r="M238" s="44"/>
      <c r="N238" s="21" t="s">
        <v>30</v>
      </c>
      <c r="P238" s="127"/>
      <c r="Q238" s="130"/>
      <c r="R238" s="103"/>
      <c r="S238" s="106"/>
    </row>
    <row r="239" spans="1:19" ht="14.25" x14ac:dyDescent="0.2">
      <c r="A239" s="115"/>
      <c r="B239" s="107"/>
      <c r="C239" s="108"/>
      <c r="D239" s="108"/>
      <c r="E239" s="108"/>
      <c r="F239" s="108"/>
      <c r="G239" s="108"/>
      <c r="H239" s="108"/>
      <c r="I239" s="108"/>
      <c r="J239" s="108"/>
      <c r="K239" s="108"/>
      <c r="L239" s="108"/>
      <c r="M239" s="108"/>
      <c r="N239" s="108"/>
      <c r="O239" s="108"/>
      <c r="P239" s="108"/>
      <c r="Q239" s="108"/>
      <c r="R239" s="108"/>
      <c r="S239" s="109"/>
    </row>
    <row r="240" spans="1:19" ht="14.25" x14ac:dyDescent="0.2">
      <c r="A240" s="96"/>
      <c r="B240" s="107"/>
      <c r="C240" s="108"/>
      <c r="D240" s="108"/>
      <c r="E240" s="108"/>
      <c r="F240" s="108"/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9"/>
    </row>
    <row r="241" spans="1:19" ht="14.25" x14ac:dyDescent="0.2">
      <c r="A241" s="110" t="s">
        <v>241</v>
      </c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  <c r="R241" s="111"/>
      <c r="S241" s="112"/>
    </row>
    <row r="242" spans="1:19" ht="14.25" x14ac:dyDescent="0.2">
      <c r="A242" s="113">
        <v>37</v>
      </c>
      <c r="B242" s="116" t="s">
        <v>242</v>
      </c>
      <c r="C242" s="119" t="s">
        <v>86</v>
      </c>
      <c r="D242" s="119" t="s">
        <v>243</v>
      </c>
      <c r="E242" s="122" t="s">
        <v>40</v>
      </c>
      <c r="F242" s="122" t="s">
        <v>27</v>
      </c>
      <c r="G242" s="8" t="s">
        <v>87</v>
      </c>
      <c r="H242" s="9">
        <v>100</v>
      </c>
      <c r="I242" s="10" t="s">
        <v>63</v>
      </c>
      <c r="J242" s="10">
        <v>45305</v>
      </c>
      <c r="K242" s="8">
        <v>1</v>
      </c>
      <c r="L242" s="45">
        <v>45305</v>
      </c>
      <c r="M242" s="45">
        <v>53006.85</v>
      </c>
      <c r="N242" s="14" t="s">
        <v>30</v>
      </c>
      <c r="O242" s="125" t="s">
        <v>42</v>
      </c>
      <c r="P242" s="125" t="s">
        <v>244</v>
      </c>
      <c r="Q242" s="128"/>
      <c r="R242" s="101">
        <f>M242</f>
        <v>53006.85</v>
      </c>
      <c r="S242" s="104" t="s">
        <v>57</v>
      </c>
    </row>
    <row r="243" spans="1:19" ht="14.25" x14ac:dyDescent="0.2">
      <c r="A243" s="114"/>
      <c r="B243" s="117"/>
      <c r="C243" s="120"/>
      <c r="D243" s="120"/>
      <c r="E243" s="123"/>
      <c r="F243" s="123"/>
      <c r="G243" s="42"/>
      <c r="H243" s="31"/>
      <c r="I243" s="43"/>
      <c r="J243" s="43"/>
      <c r="K243" s="21"/>
      <c r="L243" s="44"/>
      <c r="M243" s="44"/>
      <c r="N243" s="21" t="s">
        <v>30</v>
      </c>
      <c r="O243" s="126"/>
      <c r="P243" s="126"/>
      <c r="Q243" s="129"/>
      <c r="R243" s="102"/>
      <c r="S243" s="105"/>
    </row>
    <row r="244" spans="1:19" ht="14.25" x14ac:dyDescent="0.2">
      <c r="A244" s="114"/>
      <c r="B244" s="117"/>
      <c r="C244" s="120"/>
      <c r="D244" s="120"/>
      <c r="E244" s="123"/>
      <c r="F244" s="123"/>
      <c r="G244" s="42"/>
      <c r="H244" s="31"/>
      <c r="I244" s="43"/>
      <c r="J244" s="43"/>
      <c r="K244" s="21"/>
      <c r="L244" s="44"/>
      <c r="M244" s="44"/>
      <c r="N244" s="21" t="s">
        <v>30</v>
      </c>
      <c r="O244" s="126"/>
      <c r="P244" s="126"/>
      <c r="Q244" s="129"/>
      <c r="R244" s="102"/>
      <c r="S244" s="105"/>
    </row>
    <row r="245" spans="1:19" ht="14.25" x14ac:dyDescent="0.2">
      <c r="A245" s="114"/>
      <c r="B245" s="118"/>
      <c r="C245" s="121"/>
      <c r="D245" s="121"/>
      <c r="E245" s="124"/>
      <c r="F245" s="124"/>
      <c r="G245" s="47"/>
      <c r="H245" s="48"/>
      <c r="I245" s="49"/>
      <c r="J245" s="49"/>
      <c r="K245" s="47"/>
      <c r="L245" s="44"/>
      <c r="M245" s="44"/>
      <c r="N245" s="21" t="s">
        <v>30</v>
      </c>
      <c r="O245" s="127"/>
      <c r="P245" s="127"/>
      <c r="Q245" s="130"/>
      <c r="R245" s="103"/>
      <c r="S245" s="106"/>
    </row>
    <row r="246" spans="1:19" ht="14.25" x14ac:dyDescent="0.2">
      <c r="A246" s="115"/>
      <c r="B246" s="107" t="s">
        <v>245</v>
      </c>
      <c r="C246" s="108"/>
      <c r="D246" s="108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108"/>
      <c r="P246" s="108"/>
      <c r="Q246" s="108"/>
      <c r="R246" s="108"/>
      <c r="S246" s="109"/>
    </row>
    <row r="247" spans="1:19" ht="14.25" x14ac:dyDescent="0.2">
      <c r="A247" s="96"/>
      <c r="B247" s="107"/>
      <c r="C247" s="108"/>
      <c r="D247" s="108"/>
      <c r="E247" s="108"/>
      <c r="F247" s="108"/>
      <c r="G247" s="108"/>
      <c r="H247" s="108"/>
      <c r="I247" s="108"/>
      <c r="J247" s="108"/>
      <c r="K247" s="108"/>
      <c r="L247" s="108"/>
      <c r="M247" s="108"/>
      <c r="N247" s="108"/>
      <c r="O247" s="108"/>
      <c r="P247" s="108"/>
      <c r="Q247" s="108"/>
      <c r="R247" s="108"/>
      <c r="S247" s="109"/>
    </row>
    <row r="249" spans="1:19" x14ac:dyDescent="0.2">
      <c r="B249" s="97"/>
    </row>
  </sheetData>
  <mergeCells count="454">
    <mergeCell ref="A1:A6"/>
    <mergeCell ref="B1:S1"/>
    <mergeCell ref="B2:S2"/>
    <mergeCell ref="B3:S3"/>
    <mergeCell ref="B4:S4"/>
    <mergeCell ref="B5:S5"/>
    <mergeCell ref="R8:R11"/>
    <mergeCell ref="S8:S11"/>
    <mergeCell ref="B12:S12"/>
    <mergeCell ref="A13:S13"/>
    <mergeCell ref="A14:A15"/>
    <mergeCell ref="B15:S15"/>
    <mergeCell ref="A7:S7"/>
    <mergeCell ref="A8:A12"/>
    <mergeCell ref="B8:B11"/>
    <mergeCell ref="C8:C11"/>
    <mergeCell ref="D8:D11"/>
    <mergeCell ref="E8:E11"/>
    <mergeCell ref="F8:F11"/>
    <mergeCell ref="O8:O11"/>
    <mergeCell ref="P8:P11"/>
    <mergeCell ref="Q8:Q11"/>
    <mergeCell ref="O20:O21"/>
    <mergeCell ref="P20:P21"/>
    <mergeCell ref="Q20:Q21"/>
    <mergeCell ref="R20:R21"/>
    <mergeCell ref="S20:S21"/>
    <mergeCell ref="B22:S22"/>
    <mergeCell ref="A16:S16"/>
    <mergeCell ref="A17:A18"/>
    <mergeCell ref="B18:S18"/>
    <mergeCell ref="A19:S19"/>
    <mergeCell ref="A20:A22"/>
    <mergeCell ref="B20:B21"/>
    <mergeCell ref="C20:C21"/>
    <mergeCell ref="D20:D21"/>
    <mergeCell ref="E20:E21"/>
    <mergeCell ref="F20:F21"/>
    <mergeCell ref="A23:S23"/>
    <mergeCell ref="A24:A28"/>
    <mergeCell ref="B24:B27"/>
    <mergeCell ref="C24:C27"/>
    <mergeCell ref="D24:D27"/>
    <mergeCell ref="E24:E27"/>
    <mergeCell ref="F24:F27"/>
    <mergeCell ref="O24:O27"/>
    <mergeCell ref="P24:P27"/>
    <mergeCell ref="Q24:Q27"/>
    <mergeCell ref="O30:O33"/>
    <mergeCell ref="P30:P33"/>
    <mergeCell ref="Q30:Q33"/>
    <mergeCell ref="R30:R33"/>
    <mergeCell ref="S30:S33"/>
    <mergeCell ref="B34:S34"/>
    <mergeCell ref="R24:R27"/>
    <mergeCell ref="S24:S27"/>
    <mergeCell ref="B28:S28"/>
    <mergeCell ref="A29:S29"/>
    <mergeCell ref="A30:A34"/>
    <mergeCell ref="B30:B33"/>
    <mergeCell ref="C30:C33"/>
    <mergeCell ref="D30:D33"/>
    <mergeCell ref="E30:E33"/>
    <mergeCell ref="F30:F33"/>
    <mergeCell ref="A35:S35"/>
    <mergeCell ref="A36:A40"/>
    <mergeCell ref="B36:B39"/>
    <mergeCell ref="C36:C39"/>
    <mergeCell ref="D36:D39"/>
    <mergeCell ref="E36:E39"/>
    <mergeCell ref="F36:F39"/>
    <mergeCell ref="P36:P39"/>
    <mergeCell ref="Q36:Q39"/>
    <mergeCell ref="R36:R39"/>
    <mergeCell ref="P42:P45"/>
    <mergeCell ref="Q42:Q45"/>
    <mergeCell ref="R42:R45"/>
    <mergeCell ref="S42:S45"/>
    <mergeCell ref="B46:S46"/>
    <mergeCell ref="A47:S47"/>
    <mergeCell ref="S36:S39"/>
    <mergeCell ref="B40:S40"/>
    <mergeCell ref="A41:S41"/>
    <mergeCell ref="A42:A46"/>
    <mergeCell ref="B42:B45"/>
    <mergeCell ref="C42:C45"/>
    <mergeCell ref="D42:D45"/>
    <mergeCell ref="E42:E45"/>
    <mergeCell ref="F42:F45"/>
    <mergeCell ref="O42:O45"/>
    <mergeCell ref="O48:O51"/>
    <mergeCell ref="P48:P51"/>
    <mergeCell ref="Q48:Q51"/>
    <mergeCell ref="R48:R51"/>
    <mergeCell ref="S48:S51"/>
    <mergeCell ref="B52:S52"/>
    <mergeCell ref="A48:A52"/>
    <mergeCell ref="B48:B51"/>
    <mergeCell ref="C48:C51"/>
    <mergeCell ref="D48:D51"/>
    <mergeCell ref="E48:E51"/>
    <mergeCell ref="F48:F51"/>
    <mergeCell ref="A53:S53"/>
    <mergeCell ref="A54:A58"/>
    <mergeCell ref="B54:B57"/>
    <mergeCell ref="C54:C57"/>
    <mergeCell ref="D54:D57"/>
    <mergeCell ref="E54:E57"/>
    <mergeCell ref="F54:F57"/>
    <mergeCell ref="O54:O57"/>
    <mergeCell ref="P54:P57"/>
    <mergeCell ref="Q54:Q57"/>
    <mergeCell ref="O60:O65"/>
    <mergeCell ref="P60:P65"/>
    <mergeCell ref="Q60:Q65"/>
    <mergeCell ref="R60:R65"/>
    <mergeCell ref="S60:S65"/>
    <mergeCell ref="B66:S66"/>
    <mergeCell ref="R54:R57"/>
    <mergeCell ref="S54:S57"/>
    <mergeCell ref="B58:S58"/>
    <mergeCell ref="A59:S59"/>
    <mergeCell ref="A60:A66"/>
    <mergeCell ref="B60:B65"/>
    <mergeCell ref="C60:C65"/>
    <mergeCell ref="D60:D65"/>
    <mergeCell ref="E60:E65"/>
    <mergeCell ref="F60:F65"/>
    <mergeCell ref="A67:S67"/>
    <mergeCell ref="A68:A74"/>
    <mergeCell ref="B68:B73"/>
    <mergeCell ref="C68:C73"/>
    <mergeCell ref="D68:D73"/>
    <mergeCell ref="E68:E73"/>
    <mergeCell ref="F68:F73"/>
    <mergeCell ref="O68:O73"/>
    <mergeCell ref="P68:P73"/>
    <mergeCell ref="Q68:Q73"/>
    <mergeCell ref="O76:O81"/>
    <mergeCell ref="P76:P81"/>
    <mergeCell ref="Q76:Q81"/>
    <mergeCell ref="R76:R81"/>
    <mergeCell ref="S76:S81"/>
    <mergeCell ref="B82:S82"/>
    <mergeCell ref="R68:R73"/>
    <mergeCell ref="S68:S73"/>
    <mergeCell ref="B74:S74"/>
    <mergeCell ref="A75:S75"/>
    <mergeCell ref="A76:A82"/>
    <mergeCell ref="B76:B81"/>
    <mergeCell ref="C76:C81"/>
    <mergeCell ref="D76:D81"/>
    <mergeCell ref="E76:E81"/>
    <mergeCell ref="F76:F81"/>
    <mergeCell ref="A83:S83"/>
    <mergeCell ref="A84:A88"/>
    <mergeCell ref="B84:B87"/>
    <mergeCell ref="C84:C87"/>
    <mergeCell ref="D84:D87"/>
    <mergeCell ref="E84:E87"/>
    <mergeCell ref="F84:F87"/>
    <mergeCell ref="O84:O87"/>
    <mergeCell ref="P84:P87"/>
    <mergeCell ref="Q84:Q87"/>
    <mergeCell ref="O90:O93"/>
    <mergeCell ref="P90:P93"/>
    <mergeCell ref="Q90:Q93"/>
    <mergeCell ref="R90:R93"/>
    <mergeCell ref="S90:S93"/>
    <mergeCell ref="B94:S94"/>
    <mergeCell ref="R84:R87"/>
    <mergeCell ref="S84:S87"/>
    <mergeCell ref="B88:S88"/>
    <mergeCell ref="A89:S89"/>
    <mergeCell ref="A90:A94"/>
    <mergeCell ref="B90:B93"/>
    <mergeCell ref="C90:C93"/>
    <mergeCell ref="D90:D93"/>
    <mergeCell ref="E90:E93"/>
    <mergeCell ref="F90:F93"/>
    <mergeCell ref="A95:S95"/>
    <mergeCell ref="A96:A100"/>
    <mergeCell ref="B96:B99"/>
    <mergeCell ref="C96:C99"/>
    <mergeCell ref="D96:D99"/>
    <mergeCell ref="E96:E99"/>
    <mergeCell ref="F96:F99"/>
    <mergeCell ref="O96:O99"/>
    <mergeCell ref="P96:P99"/>
    <mergeCell ref="Q96:Q99"/>
    <mergeCell ref="O102:O105"/>
    <mergeCell ref="P102:P105"/>
    <mergeCell ref="Q102:Q105"/>
    <mergeCell ref="R102:R105"/>
    <mergeCell ref="S102:S105"/>
    <mergeCell ref="B106:S106"/>
    <mergeCell ref="R96:R99"/>
    <mergeCell ref="S96:S99"/>
    <mergeCell ref="B100:S100"/>
    <mergeCell ref="A101:S101"/>
    <mergeCell ref="A102:A106"/>
    <mergeCell ref="B102:B105"/>
    <mergeCell ref="C102:C105"/>
    <mergeCell ref="D102:D105"/>
    <mergeCell ref="E102:E105"/>
    <mergeCell ref="F102:F105"/>
    <mergeCell ref="A107:S107"/>
    <mergeCell ref="A108:A112"/>
    <mergeCell ref="B108:B111"/>
    <mergeCell ref="C108:C111"/>
    <mergeCell ref="D108:D111"/>
    <mergeCell ref="E108:E111"/>
    <mergeCell ref="F108:F111"/>
    <mergeCell ref="O108:O111"/>
    <mergeCell ref="P108:P111"/>
    <mergeCell ref="Q108:Q111"/>
    <mergeCell ref="O114:O117"/>
    <mergeCell ref="P114:P117"/>
    <mergeCell ref="Q114:Q117"/>
    <mergeCell ref="R114:R117"/>
    <mergeCell ref="S114:S117"/>
    <mergeCell ref="B118:S118"/>
    <mergeCell ref="R108:R111"/>
    <mergeCell ref="S108:S111"/>
    <mergeCell ref="B112:S112"/>
    <mergeCell ref="A113:S113"/>
    <mergeCell ref="A114:A118"/>
    <mergeCell ref="B114:B117"/>
    <mergeCell ref="C114:C117"/>
    <mergeCell ref="D114:D117"/>
    <mergeCell ref="E114:E117"/>
    <mergeCell ref="F114:F117"/>
    <mergeCell ref="A119:S119"/>
    <mergeCell ref="A120:A124"/>
    <mergeCell ref="B120:B123"/>
    <mergeCell ref="C120:C123"/>
    <mergeCell ref="D120:D123"/>
    <mergeCell ref="E120:E123"/>
    <mergeCell ref="F120:F123"/>
    <mergeCell ref="O120:O123"/>
    <mergeCell ref="P120:P123"/>
    <mergeCell ref="Q120:Q123"/>
    <mergeCell ref="O126:O129"/>
    <mergeCell ref="P126:P129"/>
    <mergeCell ref="Q126:Q129"/>
    <mergeCell ref="R126:R129"/>
    <mergeCell ref="S126:S129"/>
    <mergeCell ref="B130:S130"/>
    <mergeCell ref="R120:R123"/>
    <mergeCell ref="S120:S123"/>
    <mergeCell ref="B124:S124"/>
    <mergeCell ref="A125:S125"/>
    <mergeCell ref="A126:A130"/>
    <mergeCell ref="B126:B129"/>
    <mergeCell ref="C126:C129"/>
    <mergeCell ref="D126:D129"/>
    <mergeCell ref="E126:E129"/>
    <mergeCell ref="F126:F129"/>
    <mergeCell ref="A131:S131"/>
    <mergeCell ref="A132:A136"/>
    <mergeCell ref="B132:B135"/>
    <mergeCell ref="C132:C135"/>
    <mergeCell ref="D132:D135"/>
    <mergeCell ref="E132:E135"/>
    <mergeCell ref="F132:F135"/>
    <mergeCell ref="O132:O135"/>
    <mergeCell ref="P132:P135"/>
    <mergeCell ref="Q132:Q135"/>
    <mergeCell ref="O138:O141"/>
    <mergeCell ref="P138:P141"/>
    <mergeCell ref="Q138:Q141"/>
    <mergeCell ref="R138:R141"/>
    <mergeCell ref="S138:S141"/>
    <mergeCell ref="B142:S142"/>
    <mergeCell ref="R132:R135"/>
    <mergeCell ref="S132:S135"/>
    <mergeCell ref="B136:S136"/>
    <mergeCell ref="A137:S137"/>
    <mergeCell ref="A138:A142"/>
    <mergeCell ref="B138:B141"/>
    <mergeCell ref="C138:C141"/>
    <mergeCell ref="D138:D141"/>
    <mergeCell ref="E138:E141"/>
    <mergeCell ref="F138:F141"/>
    <mergeCell ref="A143:S143"/>
    <mergeCell ref="A144:A148"/>
    <mergeCell ref="B144:B147"/>
    <mergeCell ref="C144:C147"/>
    <mergeCell ref="D144:D147"/>
    <mergeCell ref="E144:E147"/>
    <mergeCell ref="F144:F147"/>
    <mergeCell ref="P144:P147"/>
    <mergeCell ref="Q144:Q147"/>
    <mergeCell ref="R144:R147"/>
    <mergeCell ref="S144:S147"/>
    <mergeCell ref="B148:S148"/>
    <mergeCell ref="A149:S149"/>
    <mergeCell ref="A150:A155"/>
    <mergeCell ref="B150:B154"/>
    <mergeCell ref="C150:C154"/>
    <mergeCell ref="D150:D154"/>
    <mergeCell ref="E150:E154"/>
    <mergeCell ref="F150:F154"/>
    <mergeCell ref="P150:P154"/>
    <mergeCell ref="F157:F161"/>
    <mergeCell ref="P157:P161"/>
    <mergeCell ref="Q157:Q161"/>
    <mergeCell ref="R157:R161"/>
    <mergeCell ref="S157:S161"/>
    <mergeCell ref="B162:S162"/>
    <mergeCell ref="Q150:Q154"/>
    <mergeCell ref="R150:R154"/>
    <mergeCell ref="S150:S154"/>
    <mergeCell ref="B155:S155"/>
    <mergeCell ref="A156:S156"/>
    <mergeCell ref="A157:A162"/>
    <mergeCell ref="B157:B161"/>
    <mergeCell ref="C157:C161"/>
    <mergeCell ref="D157:D161"/>
    <mergeCell ref="E157:E161"/>
    <mergeCell ref="A163:S163"/>
    <mergeCell ref="A164:A172"/>
    <mergeCell ref="B164:B171"/>
    <mergeCell ref="C164:C171"/>
    <mergeCell ref="D164:D171"/>
    <mergeCell ref="E164:E171"/>
    <mergeCell ref="F164:F171"/>
    <mergeCell ref="P164:P171"/>
    <mergeCell ref="Q164:Q171"/>
    <mergeCell ref="R164:R171"/>
    <mergeCell ref="S164:S171"/>
    <mergeCell ref="B172:S172"/>
    <mergeCell ref="A173:S173"/>
    <mergeCell ref="A174:A179"/>
    <mergeCell ref="B174:B178"/>
    <mergeCell ref="C174:C178"/>
    <mergeCell ref="D174:D178"/>
    <mergeCell ref="E174:E178"/>
    <mergeCell ref="F174:F178"/>
    <mergeCell ref="P174:P178"/>
    <mergeCell ref="F181:F185"/>
    <mergeCell ref="P181:P185"/>
    <mergeCell ref="Q181:Q185"/>
    <mergeCell ref="R181:R185"/>
    <mergeCell ref="S181:S185"/>
    <mergeCell ref="B186:S186"/>
    <mergeCell ref="Q174:Q178"/>
    <mergeCell ref="R174:R178"/>
    <mergeCell ref="S174:S178"/>
    <mergeCell ref="B179:S179"/>
    <mergeCell ref="A180:S180"/>
    <mergeCell ref="A181:A186"/>
    <mergeCell ref="B181:B185"/>
    <mergeCell ref="C181:C185"/>
    <mergeCell ref="D181:D185"/>
    <mergeCell ref="E181:E185"/>
    <mergeCell ref="A187:S187"/>
    <mergeCell ref="A188:A193"/>
    <mergeCell ref="B188:B192"/>
    <mergeCell ref="C188:C192"/>
    <mergeCell ref="D188:D192"/>
    <mergeCell ref="E188:E192"/>
    <mergeCell ref="F188:F192"/>
    <mergeCell ref="P188:P192"/>
    <mergeCell ref="Q188:Q192"/>
    <mergeCell ref="R188:R192"/>
    <mergeCell ref="S188:S192"/>
    <mergeCell ref="B193:S193"/>
    <mergeCell ref="A194:S194"/>
    <mergeCell ref="A195:A203"/>
    <mergeCell ref="B195:B202"/>
    <mergeCell ref="C195:C202"/>
    <mergeCell ref="D195:D202"/>
    <mergeCell ref="E195:E202"/>
    <mergeCell ref="F195:F202"/>
    <mergeCell ref="P195:P202"/>
    <mergeCell ref="F205:F208"/>
    <mergeCell ref="P205:P208"/>
    <mergeCell ref="Q205:Q208"/>
    <mergeCell ref="R205:R208"/>
    <mergeCell ref="S205:S208"/>
    <mergeCell ref="B209:S209"/>
    <mergeCell ref="Q195:Q202"/>
    <mergeCell ref="R195:R202"/>
    <mergeCell ref="S195:S202"/>
    <mergeCell ref="B203:S203"/>
    <mergeCell ref="A204:S204"/>
    <mergeCell ref="A205:A209"/>
    <mergeCell ref="B205:B208"/>
    <mergeCell ref="C205:C208"/>
    <mergeCell ref="D205:D208"/>
    <mergeCell ref="E205:E208"/>
    <mergeCell ref="A210:S210"/>
    <mergeCell ref="A211:A216"/>
    <mergeCell ref="B211:B215"/>
    <mergeCell ref="C211:C215"/>
    <mergeCell ref="D211:D215"/>
    <mergeCell ref="E211:E215"/>
    <mergeCell ref="F211:F215"/>
    <mergeCell ref="P211:P215"/>
    <mergeCell ref="Q211:Q215"/>
    <mergeCell ref="R211:R215"/>
    <mergeCell ref="S211:S215"/>
    <mergeCell ref="B216:S216"/>
    <mergeCell ref="A217:S217"/>
    <mergeCell ref="A218:A224"/>
    <mergeCell ref="B218:B223"/>
    <mergeCell ref="C218:C223"/>
    <mergeCell ref="D218:D223"/>
    <mergeCell ref="E218:E223"/>
    <mergeCell ref="F218:F223"/>
    <mergeCell ref="P218:P223"/>
    <mergeCell ref="F226:F233"/>
    <mergeCell ref="P226:P233"/>
    <mergeCell ref="Q226:Q233"/>
    <mergeCell ref="R226:R233"/>
    <mergeCell ref="S226:S233"/>
    <mergeCell ref="A234:S234"/>
    <mergeCell ref="Q218:Q223"/>
    <mergeCell ref="R218:R223"/>
    <mergeCell ref="S218:S223"/>
    <mergeCell ref="B224:S224"/>
    <mergeCell ref="A225:S225"/>
    <mergeCell ref="A226:A233"/>
    <mergeCell ref="B226:B233"/>
    <mergeCell ref="C226:C233"/>
    <mergeCell ref="D226:D233"/>
    <mergeCell ref="E226:E233"/>
    <mergeCell ref="P235:P238"/>
    <mergeCell ref="Q235:Q238"/>
    <mergeCell ref="R235:R238"/>
    <mergeCell ref="S235:S238"/>
    <mergeCell ref="B239:S239"/>
    <mergeCell ref="B240:S240"/>
    <mergeCell ref="A235:A239"/>
    <mergeCell ref="B235:B238"/>
    <mergeCell ref="C235:C238"/>
    <mergeCell ref="D235:D238"/>
    <mergeCell ref="E235:E238"/>
    <mergeCell ref="F235:F238"/>
    <mergeCell ref="R242:R245"/>
    <mergeCell ref="S242:S245"/>
    <mergeCell ref="B246:S246"/>
    <mergeCell ref="B247:S247"/>
    <mergeCell ref="A241:S241"/>
    <mergeCell ref="A242:A246"/>
    <mergeCell ref="B242:B245"/>
    <mergeCell ref="C242:C245"/>
    <mergeCell ref="D242:D245"/>
    <mergeCell ref="E242:E245"/>
    <mergeCell ref="F242:F245"/>
    <mergeCell ref="O242:O245"/>
    <mergeCell ref="P242:P245"/>
    <mergeCell ref="Q242:Q2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2022-1 4-1-22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2022-05-11T07:53:07Z</dcterms:created>
  <dcterms:modified xsi:type="dcterms:W3CDTF">2022-05-17T08:23:03Z</dcterms:modified>
</cp:coreProperties>
</file>