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13_ncr:1_{26F4E157-6B01-4E22-AE7D-6CB57DAE3641}" xr6:coauthVersionLast="47" xr6:coauthVersionMax="47" xr10:uidLastSave="{00000000-0000-0000-0000-000000000000}"/>
  <bookViews>
    <workbookView xWindow="-120" yWindow="-120" windowWidth="29040" windowHeight="15840" xr2:uid="{E7B8ACCE-004D-4DDC-9047-2CC8F1242CC6}"/>
  </bookViews>
  <sheets>
    <sheet name="2022-4-  8-3-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8" i="1" l="1"/>
  <c r="M38" i="1" s="1"/>
  <c r="R38" i="1" s="1"/>
  <c r="R33" i="1"/>
  <c r="L30" i="1"/>
  <c r="M30" i="1" s="1"/>
  <c r="R30" i="1" s="1"/>
  <c r="L27" i="1"/>
  <c r="M27" i="1" s="1"/>
  <c r="R27" i="1" s="1"/>
  <c r="R21" i="1"/>
  <c r="R16" i="1"/>
  <c r="J13" i="1"/>
  <c r="L13" i="1" s="1"/>
  <c r="M13" i="1" s="1"/>
  <c r="R13" i="1" s="1"/>
  <c r="R8" i="1"/>
</calcChain>
</file>

<file path=xl/sharedStrings.xml><?xml version="1.0" encoding="utf-8"?>
<sst xmlns="http://schemas.openxmlformats.org/spreadsheetml/2006/main" count="145" uniqueCount="97">
  <si>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</si>
  <si>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</si>
  <si>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</si>
  <si>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</si>
  <si>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</si>
  <si>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</si>
  <si>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</si>
  <si>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</si>
  <si>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</si>
  <si>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</si>
  <si>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</si>
  <si>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</si>
  <si>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</si>
  <si>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</si>
  <si>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</si>
  <si>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מאגר יועצים</t>
  </si>
  <si>
    <t>החלטת ועדה</t>
  </si>
  <si>
    <t>הערות להחלטה</t>
  </si>
  <si>
    <t>אחוז הנחה מבוקש</t>
  </si>
  <si>
    <t>סה"כ שכ"ט מירבי מאושר להתקשרות  (כולל מע"מ)</t>
  </si>
  <si>
    <t>סטטוס טיפול</t>
  </si>
  <si>
    <t>יעוץ אגרונומי</t>
  </si>
  <si>
    <t>סכום קבוע</t>
  </si>
  <si>
    <t>V</t>
  </si>
  <si>
    <t>אושר פה אחד</t>
  </si>
  <si>
    <t>סכום שעתי</t>
  </si>
  <si>
    <t>הופץ</t>
  </si>
  <si>
    <t>סכום לפרויקט</t>
  </si>
  <si>
    <t>אושרה ההצעה עם הציון המשוקלל הגבוה ביותר</t>
  </si>
  <si>
    <t>מאושר בכפוף לבקשת הנחה  נוספת</t>
  </si>
  <si>
    <t>יעוץ פיננסי</t>
  </si>
  <si>
    <t>חינוך</t>
  </si>
  <si>
    <t>סכום חודשי</t>
  </si>
  <si>
    <t>אושרה ההצעה לפי סעיף 3.20 לנוהל התקשרויות</t>
  </si>
  <si>
    <t>כספים</t>
  </si>
  <si>
    <t>יעוץ משפטי</t>
  </si>
  <si>
    <t>יועמ"ש</t>
  </si>
  <si>
    <t>פרוטוקול ועדת התקשרויות מס' 2022-04 תאריך: 08/03/2022</t>
  </si>
  <si>
    <t>משתתפים: יובל בודניצקי - מנכ"ל העירייה, צביקה דוידי- גזבר, צבי אפרת- ס/גזבר, אלון בן זקן - יועמ"ש, שרון גמזו שורר- ס. יועמ"ש, רעות סימונס -מ"מ רכזת הוועדה, מהנדסת העיר- עליזה זיידלר גרנות, מנהלים רלוונטים</t>
  </si>
  <si>
    <t>החלטה מס' 2022-04-01</t>
  </si>
  <si>
    <t>ביצוע הליך ליווי והגשת מסמכים לקבלת אישור מכיבוי והצלה, קבלת מיתקנים חדשים</t>
  </si>
  <si>
    <t>אגף ביטחון- אבי סנדלר</t>
  </si>
  <si>
    <t xml:space="preserve"> ,2710102751, 2710092753 בהתאמה.</t>
  </si>
  <si>
    <t>יעוץ בטיחות אש</t>
  </si>
  <si>
    <t>ביטחון וחירום</t>
  </si>
  <si>
    <t>אירופלום מערכות כיבוי אש בע"מ.</t>
  </si>
  <si>
    <t>כן</t>
  </si>
  <si>
    <t xml:space="preserve">החברה לפיתוח משאבי אנוש בשלטון המקומי </t>
  </si>
  <si>
    <t>לא</t>
  </si>
  <si>
    <t>המרכז לבטיחות אש והערכות למצבי חרום</t>
  </si>
  <si>
    <t>עבודת כבטיחות האש מנוהלת תחת מכרז מכ/05/2020 באמצעות משכ"ל , יש לקונה בתפריט הסופי של אישור כיבוי האש תחת המכרז יש אפשרות להוציא יועץ דרכם כמפורט יהיה ניגוד אינטרסים ויקר.</t>
  </si>
  <si>
    <t>החלטה מס' 2022-04-02</t>
  </si>
  <si>
    <t xml:space="preserve"> הארכת התקשרות- יעוץ לראש העיר בתחום מדיניות  חינוך וקהילה</t>
  </si>
  <si>
    <t xml:space="preserve">אסנת חכמון - מנהלת אגף חינוך </t>
  </si>
  <si>
    <t>יעוץ חינוכי</t>
  </si>
  <si>
    <t>edu now חינוך פורץ גבולות</t>
  </si>
  <si>
    <t xml:space="preserve">בהמשך להחלטה מס' 2021-15-01 מבקשים הגדלת התקשרות לפי סעיף 3.20 לנוהל התקשרויות </t>
  </si>
  <si>
    <t>החלטה מס' 2022-04-03</t>
  </si>
  <si>
    <t>יעוץ משפטי ל-DWH</t>
  </si>
  <si>
    <t>סגנית מנהלת מחלקת אנליטיקה ומחקר אסטרטגי- מאיה בר לב</t>
  </si>
  <si>
    <t>תכנון אסטרטגי ושיתופיות</t>
  </si>
  <si>
    <t>פריימסק</t>
  </si>
  <si>
    <t>יוסי ברוך</t>
  </si>
  <si>
    <t>דן חי ושות'</t>
  </si>
  <si>
    <t>נשלחה בקשה ל-4 מציעים</t>
  </si>
  <si>
    <t>החלטה מס' 2022-04-04</t>
  </si>
  <si>
    <t>שירותי אגרונום עבור הפארק</t>
  </si>
  <si>
    <t>מנהל הפארק העירוני- מוטי מורי</t>
  </si>
  <si>
    <t>חזות העיר</t>
  </si>
  <si>
    <t>דרור ניסן</t>
  </si>
  <si>
    <t>דורון לנג</t>
  </si>
  <si>
    <t>אדיר אלווס</t>
  </si>
  <si>
    <t>עמוס רוזנטל</t>
  </si>
  <si>
    <t>אגרונום הפארק מזה 11 שנים,מכיר כל עץ וצמח,מבצע הדרכות,ייעוץ והכוונה לגנני הפארק,החלפתו בשלב זה לא תעמוד עם שמירת האינטרסים של העירייה/הפארק העירוני</t>
  </si>
  <si>
    <t>החלטה מס' 2022-04-05</t>
  </si>
  <si>
    <t>הסכם פיתוח עם יזם – פרויקט תקומה</t>
  </si>
  <si>
    <t>יועמ"ש העיריה- אלון בן זקן</t>
  </si>
  <si>
    <t>תב"ר היטל השבחה תכנית תקומה</t>
  </si>
  <si>
    <t>משרד עו"ד הררי טויסטר</t>
  </si>
  <si>
    <t>במסגרת היעוץ המשפטי השוטף, משרד הררי טויסטר מלווה במשך שנים את הדיונים וההליכים של שקיימו העירייה והוועדה המקומית בנוגע לשכונת תקומה, לרבות ההליך התכנוני, פגישות רבות שהתקיימו מול היזם בנוגע להיטל השבחה, מימוש מתחמים, איחוד וחלוקה, ישיבות עם נציגי דיירים בפרוייקט וכו'. הועדה המקומית החליטה לכרות הסכם פיתוח עם היזם לצורך הקמת מבני ציבור, באופן המפורט בהצעת המחיר הרצ"ב. משרד הררי טויסטר הגיש הצעת מחיר לליווי העירייה והוועדה המקומית לצורך הכנת הסכם הפיתוח. בנסיבות שפורטו, אין טעם ענייני, כלכלי ו/או אחר לפנות לקבלת הצעות נוספות ומבוקש לאשר את הצעת המחיר היחידה, בהתאם לסעיף 3.20 לנוהל התקשרויות עם יועצים.</t>
  </si>
  <si>
    <t>החלטה מס' 2022-04-06</t>
  </si>
  <si>
    <t>הגדלת התקשרות- הגשת עתירה לעניין הקמת תחנת כוח "ריינדיר"</t>
  </si>
  <si>
    <t>פירון</t>
  </si>
  <si>
    <t>בהמשך להחלטה קודמת מבקשים הגדלת התקשרות לפי סעיף 3.20 לנוהל התקשרויות הואיל ומשרד פירון הגיש התנגדות בשם עיריית כפר סבא לועדה הארצית לתשתיות – מינהל התכנון באוגוסט 2019 לתכנית תת"ל 91 – תחנת הכוח המזרחית ולפיכך המשרד בקיא בנושא הנדון ובשלב זה החלפתו לא תעמוד עם האינטרסים של העירייה. העתירה תוגש ביחד עם מועצה אזורית דרום השרון. שכר הטרחה המבוקש עומד על 90,000 ₪ בצרוף מע"מ. שתי הרשויות תשאנה בשכר הטרחה המבוקש בחלקים שווים ועל כן, חלקה של עיריית כפר סבא עומד על סך של 45,000 ₪ בצרוף מע"מ.</t>
  </si>
  <si>
    <t>החלטה מס' 2022-04-07</t>
  </si>
  <si>
    <t>הנחיית מיזם נמ"ש (נערות מובילות שינוי)</t>
  </si>
  <si>
    <t>טלי רונה-יועצת ראש העיר לקידום מעמד האישה ושיתוף ציבור</t>
  </si>
  <si>
    <t>יעוץ חברתי</t>
  </si>
  <si>
    <t>יועצת ראש העיר לקידום מעמד האישה</t>
  </si>
  <si>
    <t>פז ארבל</t>
  </si>
  <si>
    <t>שלי רפפורט</t>
  </si>
  <si>
    <t>נועה שוסטק</t>
  </si>
  <si>
    <t>החלטה מס' 2022-04-08</t>
  </si>
  <si>
    <t>הגדלת התקשרות- יועץ לעדכון תחשיב היטל השמירה</t>
  </si>
  <si>
    <t>סגן גזבר- צבי אפרת</t>
  </si>
  <si>
    <t>אורבניקס</t>
  </si>
  <si>
    <t>בהמשך להחלטה מס' 2020-10-06 מבקשים הגדלת התקשרות לפי סעיף 3.20 לנוהל התקשרויות  הואיל והיועץ הכין את התחשיב לחוק העזר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</si>
</sst>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_(&quot;₪&quot;* #,##0.00_);_(&quot;₪&quot;* \(#,##0.00\);_(&quot;₪&quot;* &quot;-&quot;??_);_(@_)"/>
  </numFmts>
  <fonts count="15" x14ac:knownFonts="1">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color theme="1"/>
      <name val="Arial"/>
      <family val="2"/>
      <scheme val="minor"/>
    </font>
    <font>
      <sz val="10"/>
      <name val="Arial"/>
      <family val="2"/>
    </font>
    <font>
      <sz val="10"/>
      <name val="Arial"/>
      <family val="2"/>
      <scheme val="minor"/>
    </font>
    <font>
      <sz val="9"/>
      <name val="Arial"/>
      <family val="2"/>
    </font>
    <font>
      <sz val="12"/>
      <name val="Arial"/>
      <family val="2"/>
      <scheme val="minor"/>
    </font>
    <font>
      <b/>
      <sz val="10"/>
      <color theme="1"/>
      <name val="Arial"/>
      <family val="2"/>
      <scheme val="minor"/>
    </font>
    <font>
      <sz val="10"/>
      <name val="Arial"/>
      <family val="2"/>
      <charset val="177"/>
      <scheme val="minor"/>
    </font>
    <font>
      <sz val="9"/>
      <name val="Arial"/>
      <family val="2"/>
      <charset val="177"/>
      <scheme val="minor"/>
    </font>
    <font>
      <b/>
      <sz val="9"/>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64">
    <xf numFmtId="0" fontId="0" fillId="0" borderId="0" xfId="0"/>
    <xf numFmtId="0" fontId="5" fillId="0" borderId="6" xfId="0" applyFont="1" applyBorder="1" applyAlignment="1">
      <alignment horizontal="center" vertical="center" wrapText="1" readingOrder="2"/>
    </xf>
    <xf numFmtId="164" fontId="5" fillId="0" borderId="6" xfId="0" applyNumberFormat="1" applyFont="1" applyBorder="1" applyAlignment="1">
      <alignment horizontal="center" vertical="center" wrapText="1" readingOrder="2"/>
    </xf>
    <xf numFmtId="164" fontId="5" fillId="0" borderId="6" xfId="0" applyNumberFormat="1" applyFont="1" applyBorder="1" applyAlignment="1">
      <alignment vertical="center" wrapText="1" readingOrder="2"/>
    </xf>
    <xf numFmtId="164" fontId="5" fillId="0" borderId="6" xfId="0" applyNumberFormat="1" applyFont="1" applyBorder="1" applyAlignment="1">
      <alignment horizontal="right" vertical="center" wrapText="1" readingOrder="2"/>
    </xf>
    <xf numFmtId="0" fontId="4" fillId="0" borderId="6" xfId="0" applyFont="1" applyBorder="1" applyAlignment="1">
      <alignment horizontal="center" vertical="center" wrapText="1" readingOrder="2"/>
    </xf>
    <xf numFmtId="0" fontId="0" fillId="0" borderId="0" xfId="0" applyAlignment="1">
      <alignment wrapText="1"/>
    </xf>
    <xf numFmtId="0" fontId="7" fillId="6" borderId="6" xfId="0" applyFont="1" applyFill="1" applyBorder="1" applyAlignment="1">
      <alignment horizontal="center" vertical="center" wrapText="1" readingOrder="2"/>
    </xf>
    <xf numFmtId="3" fontId="7" fillId="6" borderId="6" xfId="0" applyNumberFormat="1" applyFont="1" applyFill="1" applyBorder="1" applyAlignment="1">
      <alignment horizontal="center" vertical="center" wrapText="1" readingOrder="2"/>
    </xf>
    <xf numFmtId="165" fontId="7" fillId="6" borderId="6" xfId="0" applyNumberFormat="1" applyFont="1" applyFill="1" applyBorder="1" applyAlignment="1">
      <alignment horizontal="center" vertical="center" wrapText="1" readingOrder="2"/>
    </xf>
    <xf numFmtId="3" fontId="7" fillId="8" borderId="6" xfId="0" applyNumberFormat="1" applyFont="1" applyFill="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8" borderId="6" xfId="0"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3" fontId="7" fillId="0" borderId="6" xfId="0" applyNumberFormat="1" applyFont="1" applyBorder="1" applyAlignment="1">
      <alignment horizontal="center" vertical="center" wrapText="1" readingOrder="2"/>
    </xf>
    <xf numFmtId="0" fontId="11" fillId="0" borderId="6" xfId="0" applyFont="1" applyBorder="1" applyAlignment="1">
      <alignment horizontal="center" vertical="center" wrapText="1"/>
    </xf>
    <xf numFmtId="0" fontId="6" fillId="0" borderId="0" xfId="0" applyFont="1" applyAlignment="1">
      <alignment horizontal="center" vertical="center"/>
    </xf>
    <xf numFmtId="165" fontId="7" fillId="0" borderId="6" xfId="0" applyNumberFormat="1" applyFont="1" applyBorder="1" applyAlignment="1">
      <alignment horizontal="center" vertical="center" wrapText="1" readingOrder="2"/>
    </xf>
    <xf numFmtId="165" fontId="8" fillId="6" borderId="6" xfId="2" applyNumberFormat="1" applyFont="1" applyFill="1" applyBorder="1" applyAlignment="1">
      <alignment horizontal="center" vertical="center" wrapText="1" readingOrder="2"/>
    </xf>
    <xf numFmtId="164" fontId="0" fillId="0" borderId="0" xfId="0" applyNumberFormat="1" applyAlignment="1">
      <alignment readingOrder="2"/>
    </xf>
    <xf numFmtId="0" fontId="0" fillId="0" borderId="0" xfId="0" applyAlignment="1">
      <alignment readingOrder="2"/>
    </xf>
    <xf numFmtId="0" fontId="10" fillId="0" borderId="0" xfId="0" applyFont="1" applyAlignment="1">
      <alignment readingOrder="2"/>
    </xf>
    <xf numFmtId="0" fontId="10" fillId="0" borderId="0" xfId="0" applyFont="1"/>
    <xf numFmtId="0" fontId="12" fillId="0" borderId="6" xfId="2" applyFont="1" applyFill="1" applyBorder="1" applyAlignment="1">
      <alignment horizontal="center" vertical="center" wrapText="1" readingOrder="2"/>
    </xf>
    <xf numFmtId="3" fontId="12" fillId="0" borderId="6" xfId="2" applyNumberFormat="1" applyFont="1" applyFill="1" applyBorder="1" applyAlignment="1">
      <alignment horizontal="center" vertical="center" wrapText="1" readingOrder="2"/>
    </xf>
    <xf numFmtId="165" fontId="12" fillId="0" borderId="6" xfId="2" applyNumberFormat="1" applyFont="1" applyFill="1" applyBorder="1" applyAlignment="1">
      <alignment horizontal="center" vertical="center" wrapText="1" readingOrder="2"/>
    </xf>
    <xf numFmtId="165" fontId="12" fillId="6" borderId="6" xfId="2" applyNumberFormat="1" applyFont="1" applyFill="1" applyBorder="1" applyAlignment="1">
      <alignment horizontal="center" vertical="center" wrapText="1" readingOrder="2"/>
    </xf>
    <xf numFmtId="1" fontId="7" fillId="6" borderId="6" xfId="0" applyNumberFormat="1" applyFont="1" applyFill="1" applyBorder="1" applyAlignment="1">
      <alignment horizontal="center" vertical="center" wrapText="1" readingOrder="2"/>
    </xf>
    <xf numFmtId="165" fontId="13" fillId="6" borderId="6" xfId="2" applyNumberFormat="1" applyFont="1" applyFill="1" applyBorder="1" applyAlignment="1">
      <alignment horizontal="center" vertical="center" wrapText="1" readingOrder="2"/>
    </xf>
    <xf numFmtId="0" fontId="14" fillId="0" borderId="1" xfId="0" applyFont="1" applyBorder="1" applyAlignment="1">
      <alignment horizontal="center" vertical="center" wrapText="1" readingOrder="2"/>
    </xf>
    <xf numFmtId="165" fontId="5" fillId="7" borderId="1" xfId="0" applyNumberFormat="1" applyFont="1" applyFill="1" applyBorder="1" applyAlignment="1">
      <alignment horizontal="center" vertical="center" wrapText="1" readingOrder="2"/>
    </xf>
    <xf numFmtId="166" fontId="1" fillId="0" borderId="1" xfId="1" applyNumberFormat="1" applyFill="1" applyBorder="1" applyAlignment="1">
      <alignment horizontal="center" vertical="center" wrapText="1"/>
    </xf>
    <xf numFmtId="0" fontId="5" fillId="0" borderId="0" xfId="0" applyFont="1" applyAlignment="1">
      <alignment horizontal="center" vertical="center" readingOrder="2"/>
    </xf>
    <xf numFmtId="0" fontId="4" fillId="0" borderId="0" xfId="0" applyFont="1" applyAlignment="1">
      <alignment horizontal="right" vertical="center" wrapText="1" readingOrder="2"/>
    </xf>
    <xf numFmtId="0" fontId="0" fillId="0" borderId="6" xfId="0" applyBorder="1" applyAlignment="1">
      <alignment horizontal="center" readingOrder="2"/>
    </xf>
    <xf numFmtId="0" fontId="7" fillId="9" borderId="6" xfId="0" applyFont="1" applyFill="1" applyBorder="1" applyAlignment="1">
      <alignment horizontal="center" vertical="center" wrapText="1" readingOrder="2"/>
    </xf>
    <xf numFmtId="3" fontId="7" fillId="9" borderId="6" xfId="0" applyNumberFormat="1" applyFont="1" applyFill="1" applyBorder="1" applyAlignment="1">
      <alignment horizontal="center" vertical="center" wrapText="1" readingOrder="2"/>
    </xf>
    <xf numFmtId="165" fontId="7" fillId="9" borderId="6" xfId="0" applyNumberFormat="1" applyFont="1" applyFill="1" applyBorder="1" applyAlignment="1">
      <alignment horizontal="center" vertical="center" wrapText="1" readingOrder="2"/>
    </xf>
    <xf numFmtId="165" fontId="12" fillId="9" borderId="6" xfId="2" applyNumberFormat="1" applyFont="1" applyFill="1" applyBorder="1" applyAlignment="1">
      <alignment horizontal="center" vertical="center" wrapText="1" readingOrder="2"/>
    </xf>
    <xf numFmtId="49" fontId="5" fillId="5" borderId="2" xfId="0" applyNumberFormat="1" applyFont="1" applyFill="1" applyBorder="1" applyAlignment="1">
      <alignment horizontal="center" vertical="center" readingOrder="2"/>
    </xf>
    <xf numFmtId="49" fontId="5" fillId="5" borderId="3" xfId="0" applyNumberFormat="1" applyFont="1" applyFill="1" applyBorder="1" applyAlignment="1">
      <alignment horizontal="center" vertical="center" readingOrder="2"/>
    </xf>
    <xf numFmtId="0" fontId="3" fillId="4" borderId="6" xfId="0" applyFont="1" applyFill="1" applyBorder="1" applyAlignment="1">
      <alignment horizontal="center" vertical="center" readingOrder="2"/>
    </xf>
    <xf numFmtId="0" fontId="4" fillId="4" borderId="6" xfId="0" applyFont="1" applyFill="1" applyBorder="1" applyAlignment="1">
      <alignment horizontal="right" vertical="center" wrapText="1" readingOrder="2"/>
    </xf>
    <xf numFmtId="0" fontId="5" fillId="0" borderId="6" xfId="0" applyFont="1" applyBorder="1" applyAlignment="1">
      <alignment horizontal="right" vertical="center" readingOrder="2"/>
    </xf>
    <xf numFmtId="0" fontId="4" fillId="0" borderId="6" xfId="0" applyFont="1" applyBorder="1" applyAlignment="1">
      <alignment horizontal="right" vertical="center" readingOrder="2"/>
    </xf>
    <xf numFmtId="0" fontId="0" fillId="0" borderId="1" xfId="0" applyBorder="1" applyAlignment="1">
      <alignment horizontal="center" readingOrder="2"/>
    </xf>
    <xf numFmtId="0" fontId="0" fillId="0" borderId="4" xfId="0" applyBorder="1" applyAlignment="1">
      <alignment horizontal="center" readingOrder="2"/>
    </xf>
    <xf numFmtId="0" fontId="0" fillId="0" borderId="5" xfId="0" applyBorder="1" applyAlignment="1">
      <alignment horizontal="center" readingOrder="2"/>
    </xf>
    <xf numFmtId="0" fontId="5" fillId="0" borderId="6" xfId="0" applyFont="1" applyBorder="1" applyAlignment="1">
      <alignment horizontal="center" vertical="center" readingOrder="2"/>
    </xf>
    <xf numFmtId="0" fontId="7" fillId="0" borderId="6" xfId="0" applyFont="1" applyBorder="1" applyAlignment="1">
      <alignment horizontal="center" vertical="center" wrapText="1" readingOrder="2"/>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5" fillId="0" borderId="1" xfId="0" applyFont="1" applyBorder="1" applyAlignment="1">
      <alignment horizontal="center" vertical="center" readingOrder="2"/>
    </xf>
    <xf numFmtId="0" fontId="5" fillId="0" borderId="5" xfId="0" applyFont="1" applyBorder="1" applyAlignment="1">
      <alignment horizontal="center" vertical="center" readingOrder="2"/>
    </xf>
    <xf numFmtId="0" fontId="4" fillId="0" borderId="7" xfId="0" applyFont="1" applyBorder="1" applyAlignment="1">
      <alignment horizontal="right" vertical="center" wrapText="1" readingOrder="2"/>
    </xf>
    <xf numFmtId="0" fontId="4" fillId="0" borderId="8" xfId="0" applyFont="1" applyBorder="1" applyAlignment="1">
      <alignment horizontal="right" vertical="center" wrapText="1" readingOrder="2"/>
    </xf>
    <xf numFmtId="0" fontId="6" fillId="0" borderId="1" xfId="0" applyFont="1" applyBorder="1" applyAlignment="1">
      <alignment horizontal="center" vertical="center" wrapText="1" readingOrder="2"/>
    </xf>
    <xf numFmtId="0" fontId="6" fillId="0" borderId="4"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10" fillId="0" borderId="6" xfId="0" applyFont="1" applyBorder="1" applyAlignment="1">
      <alignment horizontal="center" readingOrder="2"/>
    </xf>
    <xf numFmtId="165" fontId="5" fillId="7" borderId="1" xfId="0" applyNumberFormat="1" applyFont="1" applyFill="1" applyBorder="1" applyAlignment="1">
      <alignment horizontal="center" vertical="center" wrapText="1" readingOrder="2"/>
    </xf>
    <xf numFmtId="165" fontId="5" fillId="7" borderId="4" xfId="0" applyNumberFormat="1" applyFont="1" applyFill="1" applyBorder="1" applyAlignment="1">
      <alignment horizontal="center" vertical="center" wrapText="1" readingOrder="2"/>
    </xf>
  </cellXfs>
  <cellStyles count="3">
    <cellStyle name="Normal" xfId="0" builtinId="0"/>
    <cellStyle name="טוב" xfId="1" builtinId="26"/>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9083A-0615-4354-9EAD-66F7E08B6B8C}">
  <sheetPr>
    <tabColor rgb="FFC00000"/>
  </sheetPr>
  <dimension ref="A1:U41"/>
  <sheetViews>
    <sheetView rightToLeft="1" tabSelected="1" workbookViewId="0">
      <selection sqref="A1:A5"/>
    </sheetView>
  </sheetViews>
  <sheetFormatPr defaultColWidth="8.75" defaultRowHeight="15" x14ac:dyDescent="0.2"/>
  <cols>
    <col min="1" max="1" width="4.25" customWidth="1"/>
    <col min="2" max="2" width="21.125" bestFit="1" customWidth="1"/>
    <col min="4" max="4" width="10.5" bestFit="1" customWidth="1"/>
    <col min="5" max="5" width="11.25" customWidth="1"/>
    <col min="7" max="7" width="7.25" customWidth="1"/>
    <col min="8" max="8" width="7.75" customWidth="1"/>
    <col min="9" max="9" width="10.25" bestFit="1" customWidth="1"/>
    <col min="10" max="11" width="10.25" customWidth="1"/>
    <col min="12" max="12" width="12.125" style="22" bestFit="1" customWidth="1"/>
    <col min="13" max="13" width="13.625" style="21" bestFit="1" customWidth="1"/>
    <col min="14" max="14" width="10.875" style="21" customWidth="1"/>
    <col min="15" max="15" width="13.875" customWidth="1"/>
    <col min="16" max="16" width="22.5" style="23" customWidth="1"/>
    <col min="17" max="17" width="12.75" style="23" customWidth="1"/>
    <col min="18" max="18" width="15" style="23" customWidth="1"/>
    <col min="19" max="19" width="10.875" style="24" customWidth="1"/>
  </cols>
  <sheetData>
    <row r="1" spans="1:21" ht="20.25" x14ac:dyDescent="0.2">
      <c r="A1" s="47"/>
      <c r="B1" s="43" t="s">
        <v>37</v>
      </c>
      <c r="C1" s="43"/>
      <c r="D1" s="43"/>
      <c r="E1" s="43"/>
      <c r="F1" s="43"/>
      <c r="G1" s="43"/>
      <c r="H1" s="43"/>
      <c r="I1" s="43"/>
      <c r="J1" s="43"/>
      <c r="K1" s="43"/>
      <c r="L1" s="43"/>
      <c r="M1" s="43"/>
      <c r="N1" s="43"/>
      <c r="O1" s="43"/>
      <c r="P1" s="43"/>
      <c r="Q1" s="43"/>
      <c r="R1" s="43"/>
      <c r="S1" s="43"/>
    </row>
    <row r="2" spans="1:21" ht="14.25" x14ac:dyDescent="0.2">
      <c r="A2" s="48"/>
      <c r="B2" s="44" t="s">
        <v>38</v>
      </c>
      <c r="C2" s="44"/>
      <c r="D2" s="44"/>
      <c r="E2" s="44"/>
      <c r="F2" s="44"/>
      <c r="G2" s="44"/>
      <c r="H2" s="44"/>
      <c r="I2" s="44"/>
      <c r="J2" s="44"/>
      <c r="K2" s="44"/>
      <c r="L2" s="44"/>
      <c r="M2" s="44"/>
      <c r="N2" s="44"/>
      <c r="O2" s="44"/>
      <c r="P2" s="44"/>
      <c r="Q2" s="44"/>
      <c r="R2" s="44"/>
      <c r="S2" s="44"/>
    </row>
    <row r="3" spans="1:21" ht="15.75" x14ac:dyDescent="0.2">
      <c r="A3" s="48"/>
      <c r="B3" s="45" t="s">
        <v>0</v>
      </c>
      <c r="C3" s="45"/>
      <c r="D3" s="45"/>
      <c r="E3" s="45"/>
      <c r="F3" s="45"/>
      <c r="G3" s="45"/>
      <c r="H3" s="45"/>
      <c r="I3" s="45"/>
      <c r="J3" s="45"/>
      <c r="K3" s="45"/>
      <c r="L3" s="45"/>
      <c r="M3" s="45"/>
      <c r="N3" s="45"/>
      <c r="O3" s="45"/>
      <c r="P3" s="45"/>
      <c r="Q3" s="45"/>
      <c r="R3" s="45"/>
      <c r="S3" s="45"/>
    </row>
    <row r="4" spans="1:21" ht="14.25" x14ac:dyDescent="0.2">
      <c r="A4" s="48"/>
      <c r="B4" s="46" t="s">
        <v>1</v>
      </c>
      <c r="C4" s="46"/>
      <c r="D4" s="46"/>
      <c r="E4" s="46"/>
      <c r="F4" s="46"/>
      <c r="G4" s="46"/>
      <c r="H4" s="46"/>
      <c r="I4" s="46"/>
      <c r="J4" s="46"/>
      <c r="K4" s="46"/>
      <c r="L4" s="46"/>
      <c r="M4" s="46"/>
      <c r="N4" s="46"/>
      <c r="O4" s="46"/>
      <c r="P4" s="46"/>
      <c r="Q4" s="46"/>
      <c r="R4" s="46"/>
      <c r="S4" s="46"/>
    </row>
    <row r="5" spans="1:21" ht="14.25" x14ac:dyDescent="0.2">
      <c r="A5" s="49"/>
      <c r="B5" s="46" t="s">
        <v>2</v>
      </c>
      <c r="C5" s="46"/>
      <c r="D5" s="46"/>
      <c r="E5" s="46"/>
      <c r="F5" s="46"/>
      <c r="G5" s="46"/>
      <c r="H5" s="46"/>
      <c r="I5" s="46"/>
      <c r="J5" s="46"/>
      <c r="K5" s="46"/>
      <c r="L5" s="46"/>
      <c r="M5" s="46"/>
      <c r="N5" s="46"/>
      <c r="O5" s="46"/>
      <c r="P5" s="46"/>
      <c r="Q5" s="46"/>
      <c r="R5" s="46"/>
      <c r="S5" s="46"/>
    </row>
    <row r="6" spans="1:21" s="6" customFormat="1" ht="78.75" x14ac:dyDescent="0.2">
      <c r="A6" s="36"/>
      <c r="B6" s="1" t="s">
        <v>3</v>
      </c>
      <c r="C6" s="1" t="s">
        <v>4</v>
      </c>
      <c r="D6" s="1" t="s">
        <v>5</v>
      </c>
      <c r="E6" s="1" t="s">
        <v>6</v>
      </c>
      <c r="F6" s="1" t="s">
        <v>7</v>
      </c>
      <c r="G6" s="1" t="s">
        <v>8</v>
      </c>
      <c r="H6" s="1" t="s">
        <v>9</v>
      </c>
      <c r="I6" s="1" t="s">
        <v>10</v>
      </c>
      <c r="J6" s="1" t="s">
        <v>11</v>
      </c>
      <c r="K6" s="2" t="s">
        <v>12</v>
      </c>
      <c r="L6" s="3" t="s">
        <v>13</v>
      </c>
      <c r="M6" s="4" t="s">
        <v>14</v>
      </c>
      <c r="N6" s="1" t="s">
        <v>15</v>
      </c>
      <c r="O6" s="1" t="s">
        <v>16</v>
      </c>
      <c r="P6" s="1" t="s">
        <v>17</v>
      </c>
      <c r="Q6" s="1" t="s">
        <v>18</v>
      </c>
      <c r="R6" s="5" t="s">
        <v>19</v>
      </c>
      <c r="S6" s="1" t="s">
        <v>20</v>
      </c>
    </row>
    <row r="7" spans="1:21" ht="15.75" x14ac:dyDescent="0.2">
      <c r="A7" s="41" t="s">
        <v>39</v>
      </c>
      <c r="B7" s="42"/>
      <c r="C7" s="42"/>
      <c r="D7" s="42"/>
      <c r="E7" s="42"/>
      <c r="F7" s="42"/>
      <c r="G7" s="42"/>
      <c r="H7" s="42"/>
      <c r="I7" s="42"/>
      <c r="J7" s="42"/>
      <c r="K7" s="42"/>
      <c r="L7" s="42"/>
      <c r="M7" s="42"/>
      <c r="N7" s="42"/>
      <c r="O7" s="42"/>
      <c r="P7" s="42"/>
      <c r="Q7" s="42"/>
      <c r="R7" s="42"/>
      <c r="S7" s="42"/>
    </row>
    <row r="8" spans="1:21" ht="25.5" customHeight="1" x14ac:dyDescent="0.2">
      <c r="A8" s="50">
        <v>1</v>
      </c>
      <c r="B8" s="51" t="s">
        <v>40</v>
      </c>
      <c r="C8" s="51" t="s">
        <v>41</v>
      </c>
      <c r="D8" s="51" t="s">
        <v>42</v>
      </c>
      <c r="E8" s="51" t="s">
        <v>43</v>
      </c>
      <c r="F8" s="51" t="s">
        <v>44</v>
      </c>
      <c r="G8" s="37" t="s">
        <v>45</v>
      </c>
      <c r="H8" s="38">
        <v>100</v>
      </c>
      <c r="I8" s="39" t="s">
        <v>25</v>
      </c>
      <c r="J8" s="40">
        <v>285</v>
      </c>
      <c r="K8" s="38">
        <v>360</v>
      </c>
      <c r="L8" s="40">
        <v>102600</v>
      </c>
      <c r="M8" s="40">
        <v>120041.99999999999</v>
      </c>
      <c r="N8" s="37" t="s">
        <v>46</v>
      </c>
      <c r="O8" s="60" t="s">
        <v>28</v>
      </c>
      <c r="P8" s="60" t="s">
        <v>29</v>
      </c>
      <c r="Q8" s="61"/>
      <c r="R8" s="62">
        <f>M8*(100-Q8)/100</f>
        <v>120041.99999999999</v>
      </c>
      <c r="S8" s="58" t="s">
        <v>26</v>
      </c>
    </row>
    <row r="9" spans="1:21" ht="76.5" x14ac:dyDescent="0.2">
      <c r="A9" s="50"/>
      <c r="B9" s="51"/>
      <c r="C9" s="51"/>
      <c r="D9" s="51"/>
      <c r="E9" s="51"/>
      <c r="F9" s="51"/>
      <c r="G9" s="25" t="s">
        <v>47</v>
      </c>
      <c r="H9" s="26">
        <v>63</v>
      </c>
      <c r="I9" s="19" t="s">
        <v>27</v>
      </c>
      <c r="J9" s="27">
        <v>2329</v>
      </c>
      <c r="K9" s="26">
        <v>80</v>
      </c>
      <c r="L9" s="27">
        <v>186320</v>
      </c>
      <c r="M9" s="27">
        <v>217994.4</v>
      </c>
      <c r="N9" s="25" t="s">
        <v>48</v>
      </c>
      <c r="O9" s="60"/>
      <c r="P9" s="60"/>
      <c r="Q9" s="61"/>
      <c r="R9" s="63"/>
      <c r="S9" s="59"/>
    </row>
    <row r="10" spans="1:21" ht="26.45" customHeight="1" x14ac:dyDescent="0.2">
      <c r="A10" s="50"/>
      <c r="B10" s="51"/>
      <c r="C10" s="51"/>
      <c r="D10" s="51"/>
      <c r="E10" s="51"/>
      <c r="F10" s="51"/>
      <c r="G10" s="12" t="s">
        <v>49</v>
      </c>
      <c r="H10" s="10">
        <v>85</v>
      </c>
      <c r="I10" s="19" t="s">
        <v>25</v>
      </c>
      <c r="J10" s="27">
        <v>325</v>
      </c>
      <c r="K10" s="10">
        <v>360</v>
      </c>
      <c r="L10" s="27">
        <v>117000</v>
      </c>
      <c r="M10" s="27">
        <v>136890</v>
      </c>
      <c r="N10" s="11" t="s">
        <v>48</v>
      </c>
      <c r="O10" s="60"/>
      <c r="P10" s="60"/>
      <c r="Q10" s="61"/>
      <c r="R10" s="63"/>
      <c r="S10" s="59"/>
    </row>
    <row r="11" spans="1:21" ht="14.25" customHeight="1" x14ac:dyDescent="0.2">
      <c r="A11" s="50"/>
      <c r="B11" s="56" t="s">
        <v>50</v>
      </c>
      <c r="C11" s="57"/>
      <c r="D11" s="57"/>
      <c r="E11" s="57"/>
      <c r="F11" s="57"/>
      <c r="G11" s="57"/>
      <c r="H11" s="57"/>
      <c r="I11" s="57"/>
      <c r="J11" s="57"/>
      <c r="K11" s="57"/>
      <c r="L11" s="57"/>
      <c r="M11" s="57"/>
      <c r="N11" s="57"/>
      <c r="O11" s="57"/>
      <c r="P11" s="57"/>
      <c r="Q11" s="57"/>
      <c r="R11" s="57"/>
      <c r="S11" s="57"/>
    </row>
    <row r="12" spans="1:21" ht="15.75" x14ac:dyDescent="0.2">
      <c r="A12" s="41" t="s">
        <v>51</v>
      </c>
      <c r="B12" s="42"/>
      <c r="C12" s="42"/>
      <c r="D12" s="42"/>
      <c r="E12" s="42"/>
      <c r="F12" s="42"/>
      <c r="G12" s="42"/>
      <c r="H12" s="42"/>
      <c r="I12" s="42"/>
      <c r="J12" s="42"/>
      <c r="K12" s="42"/>
      <c r="L12" s="42"/>
      <c r="M12" s="42"/>
      <c r="N12" s="42"/>
      <c r="O12" s="42"/>
      <c r="P12" s="42"/>
      <c r="Q12" s="42"/>
      <c r="R12" s="42"/>
      <c r="S12" s="42"/>
    </row>
    <row r="13" spans="1:21" ht="63.75" x14ac:dyDescent="0.2">
      <c r="A13" s="54">
        <v>2</v>
      </c>
      <c r="B13" s="11" t="s">
        <v>52</v>
      </c>
      <c r="C13" s="11" t="s">
        <v>53</v>
      </c>
      <c r="D13" s="11">
        <v>1811000756</v>
      </c>
      <c r="E13" s="16" t="s">
        <v>54</v>
      </c>
      <c r="F13" s="16" t="s">
        <v>31</v>
      </c>
      <c r="G13" s="7" t="s">
        <v>55</v>
      </c>
      <c r="H13" s="8">
        <v>100</v>
      </c>
      <c r="I13" s="9" t="s">
        <v>22</v>
      </c>
      <c r="J13" s="20">
        <f>35100/1.17</f>
        <v>30000.000000000004</v>
      </c>
      <c r="K13" s="29">
        <v>12</v>
      </c>
      <c r="L13" s="20">
        <f>J13*K13</f>
        <v>360000.00000000006</v>
      </c>
      <c r="M13" s="20">
        <f>L13*1.17</f>
        <v>421200.00000000006</v>
      </c>
      <c r="N13" s="7" t="s">
        <v>23</v>
      </c>
      <c r="O13" s="17" t="s">
        <v>33</v>
      </c>
      <c r="P13" s="15" t="s">
        <v>24</v>
      </c>
      <c r="Q13" s="31"/>
      <c r="R13" s="32">
        <f>M13*(100-Q13)/100</f>
        <v>421200.00000000006</v>
      </c>
      <c r="S13" s="33" t="s">
        <v>26</v>
      </c>
      <c r="T13" s="24"/>
      <c r="U13" s="18"/>
    </row>
    <row r="14" spans="1:21" ht="14.25" x14ac:dyDescent="0.2">
      <c r="A14" s="55"/>
      <c r="B14" s="52" t="s">
        <v>56</v>
      </c>
      <c r="C14" s="53"/>
      <c r="D14" s="53"/>
      <c r="E14" s="53"/>
      <c r="F14" s="53"/>
      <c r="G14" s="53"/>
      <c r="H14" s="53"/>
      <c r="I14" s="53"/>
      <c r="J14" s="53"/>
      <c r="K14" s="53"/>
      <c r="L14" s="53"/>
      <c r="M14" s="53"/>
      <c r="N14" s="53"/>
      <c r="O14" s="53"/>
      <c r="P14" s="53"/>
      <c r="Q14" s="53"/>
      <c r="R14" s="53"/>
      <c r="S14" s="53"/>
    </row>
    <row r="15" spans="1:21" ht="15.75" x14ac:dyDescent="0.2">
      <c r="A15" s="41" t="s">
        <v>57</v>
      </c>
      <c r="B15" s="42"/>
      <c r="C15" s="42"/>
      <c r="D15" s="42"/>
      <c r="E15" s="42"/>
      <c r="F15" s="42"/>
      <c r="G15" s="42"/>
      <c r="H15" s="42"/>
      <c r="I15" s="42"/>
      <c r="J15" s="42"/>
      <c r="K15" s="42"/>
      <c r="L15" s="42"/>
      <c r="M15" s="42"/>
      <c r="N15" s="42"/>
      <c r="O15" s="42"/>
      <c r="P15" s="42"/>
      <c r="Q15" s="42"/>
      <c r="R15" s="42"/>
      <c r="S15" s="42"/>
    </row>
    <row r="16" spans="1:21" ht="25.5" customHeight="1" x14ac:dyDescent="0.2">
      <c r="A16" s="50">
        <v>3</v>
      </c>
      <c r="B16" s="51" t="s">
        <v>58</v>
      </c>
      <c r="C16" s="51" t="s">
        <v>59</v>
      </c>
      <c r="D16" s="51">
        <v>78001</v>
      </c>
      <c r="E16" s="51" t="s">
        <v>35</v>
      </c>
      <c r="F16" s="51" t="s">
        <v>60</v>
      </c>
      <c r="G16" s="7" t="s">
        <v>61</v>
      </c>
      <c r="H16" s="8">
        <v>94</v>
      </c>
      <c r="I16" s="9" t="s">
        <v>25</v>
      </c>
      <c r="J16" s="28">
        <v>270</v>
      </c>
      <c r="K16" s="8">
        <v>100</v>
      </c>
      <c r="L16" s="28">
        <v>27000</v>
      </c>
      <c r="M16" s="28">
        <v>31589.999999999996</v>
      </c>
      <c r="N16" s="7" t="s">
        <v>48</v>
      </c>
      <c r="O16" s="60" t="s">
        <v>28</v>
      </c>
      <c r="P16" s="60" t="s">
        <v>24</v>
      </c>
      <c r="Q16" s="61"/>
      <c r="R16" s="62">
        <f>M16*(100-Q16)/100</f>
        <v>31589.999999999996</v>
      </c>
      <c r="S16" s="58" t="s">
        <v>26</v>
      </c>
    </row>
    <row r="17" spans="1:21" ht="26.45" customHeight="1" x14ac:dyDescent="0.2">
      <c r="A17" s="50"/>
      <c r="B17" s="51"/>
      <c r="C17" s="51"/>
      <c r="D17" s="51"/>
      <c r="E17" s="51"/>
      <c r="F17" s="51"/>
      <c r="G17" s="25" t="s">
        <v>62</v>
      </c>
      <c r="H17" s="26">
        <v>83</v>
      </c>
      <c r="I17" s="19" t="s">
        <v>25</v>
      </c>
      <c r="J17" s="27">
        <v>320</v>
      </c>
      <c r="K17" s="26">
        <v>100</v>
      </c>
      <c r="L17" s="27">
        <v>32000</v>
      </c>
      <c r="M17" s="27">
        <v>37440</v>
      </c>
      <c r="N17" s="25" t="s">
        <v>48</v>
      </c>
      <c r="O17" s="60"/>
      <c r="P17" s="60"/>
      <c r="Q17" s="61"/>
      <c r="R17" s="63"/>
      <c r="S17" s="59"/>
    </row>
    <row r="18" spans="1:21" ht="26.45" customHeight="1" x14ac:dyDescent="0.2">
      <c r="A18" s="50"/>
      <c r="B18" s="51"/>
      <c r="C18" s="51"/>
      <c r="D18" s="51"/>
      <c r="E18" s="51"/>
      <c r="F18" s="51"/>
      <c r="G18" s="12" t="s">
        <v>63</v>
      </c>
      <c r="H18" s="10">
        <v>62</v>
      </c>
      <c r="I18" s="19" t="s">
        <v>25</v>
      </c>
      <c r="J18" s="27">
        <v>600</v>
      </c>
      <c r="K18" s="10">
        <v>100</v>
      </c>
      <c r="L18" s="27">
        <v>60000</v>
      </c>
      <c r="M18" s="27">
        <v>70200</v>
      </c>
      <c r="N18" s="11" t="s">
        <v>48</v>
      </c>
      <c r="O18" s="60"/>
      <c r="P18" s="60"/>
      <c r="Q18" s="61"/>
      <c r="R18" s="63"/>
      <c r="S18" s="59"/>
    </row>
    <row r="19" spans="1:21" ht="14.25" customHeight="1" x14ac:dyDescent="0.2">
      <c r="A19" s="50"/>
      <c r="B19" s="56" t="s">
        <v>64</v>
      </c>
      <c r="C19" s="57"/>
      <c r="D19" s="57"/>
      <c r="E19" s="57"/>
      <c r="F19" s="57"/>
      <c r="G19" s="57"/>
      <c r="H19" s="57"/>
      <c r="I19" s="57"/>
      <c r="J19" s="57"/>
      <c r="K19" s="57"/>
      <c r="L19" s="57"/>
      <c r="M19" s="57"/>
      <c r="N19" s="57"/>
      <c r="O19" s="57"/>
      <c r="P19" s="57"/>
      <c r="Q19" s="57"/>
      <c r="R19" s="57"/>
      <c r="S19" s="57"/>
    </row>
    <row r="20" spans="1:21" ht="15.75" x14ac:dyDescent="0.2">
      <c r="A20" s="41" t="s">
        <v>65</v>
      </c>
      <c r="B20" s="42"/>
      <c r="C20" s="42"/>
      <c r="D20" s="42"/>
      <c r="E20" s="42"/>
      <c r="F20" s="42"/>
      <c r="G20" s="42"/>
      <c r="H20" s="42"/>
      <c r="I20" s="42"/>
      <c r="J20" s="42"/>
      <c r="K20" s="42"/>
      <c r="L20" s="42"/>
      <c r="M20" s="42"/>
      <c r="N20" s="42"/>
      <c r="O20" s="42"/>
      <c r="P20" s="42"/>
      <c r="Q20" s="42"/>
      <c r="R20" s="42"/>
      <c r="S20" s="42"/>
    </row>
    <row r="21" spans="1:21" ht="25.5" customHeight="1" x14ac:dyDescent="0.2">
      <c r="A21" s="50">
        <v>4</v>
      </c>
      <c r="B21" s="51" t="s">
        <v>66</v>
      </c>
      <c r="C21" s="51" t="s">
        <v>67</v>
      </c>
      <c r="D21" s="51">
        <v>1746100750</v>
      </c>
      <c r="E21" s="51" t="s">
        <v>21</v>
      </c>
      <c r="F21" s="51" t="s">
        <v>68</v>
      </c>
      <c r="G21" s="7" t="s">
        <v>69</v>
      </c>
      <c r="H21" s="8">
        <v>100</v>
      </c>
      <c r="I21" s="9" t="s">
        <v>32</v>
      </c>
      <c r="J21" s="28">
        <v>1500</v>
      </c>
      <c r="K21" s="8">
        <v>12</v>
      </c>
      <c r="L21" s="28">
        <v>18000</v>
      </c>
      <c r="M21" s="28">
        <v>21060</v>
      </c>
      <c r="N21" s="7" t="s">
        <v>46</v>
      </c>
      <c r="O21" s="60" t="s">
        <v>28</v>
      </c>
      <c r="P21" s="60" t="s">
        <v>24</v>
      </c>
      <c r="Q21" s="61"/>
      <c r="R21" s="62">
        <f>M21*(100-Q21)/100</f>
        <v>21060</v>
      </c>
      <c r="S21" s="58" t="s">
        <v>26</v>
      </c>
    </row>
    <row r="22" spans="1:21" ht="26.45" customHeight="1" x14ac:dyDescent="0.2">
      <c r="A22" s="50"/>
      <c r="B22" s="51"/>
      <c r="C22" s="51"/>
      <c r="D22" s="51"/>
      <c r="E22" s="51"/>
      <c r="F22" s="51"/>
      <c r="G22" s="25" t="s">
        <v>70</v>
      </c>
      <c r="H22" s="26">
        <v>77</v>
      </c>
      <c r="I22" s="19" t="s">
        <v>32</v>
      </c>
      <c r="J22" s="27">
        <v>2000</v>
      </c>
      <c r="K22" s="26">
        <v>12</v>
      </c>
      <c r="L22" s="27">
        <v>24000</v>
      </c>
      <c r="M22" s="27">
        <v>28080</v>
      </c>
      <c r="N22" s="25" t="s">
        <v>46</v>
      </c>
      <c r="O22" s="60"/>
      <c r="P22" s="60"/>
      <c r="Q22" s="61"/>
      <c r="R22" s="63"/>
      <c r="S22" s="59"/>
    </row>
    <row r="23" spans="1:21" ht="26.45" customHeight="1" x14ac:dyDescent="0.2">
      <c r="A23" s="50"/>
      <c r="B23" s="51"/>
      <c r="C23" s="51"/>
      <c r="D23" s="51"/>
      <c r="E23" s="51"/>
      <c r="F23" s="51"/>
      <c r="G23" s="25" t="s">
        <v>71</v>
      </c>
      <c r="H23" s="26">
        <v>73</v>
      </c>
      <c r="I23" s="19" t="s">
        <v>32</v>
      </c>
      <c r="J23" s="27">
        <v>2150</v>
      </c>
      <c r="K23" s="26">
        <v>12</v>
      </c>
      <c r="L23" s="27">
        <v>25800</v>
      </c>
      <c r="M23" s="27">
        <v>30185.999999999996</v>
      </c>
      <c r="N23" s="25" t="s">
        <v>46</v>
      </c>
      <c r="O23" s="60"/>
      <c r="P23" s="60"/>
      <c r="Q23" s="61"/>
      <c r="R23" s="63"/>
      <c r="S23" s="59"/>
    </row>
    <row r="24" spans="1:21" ht="26.45" customHeight="1" x14ac:dyDescent="0.2">
      <c r="A24" s="50"/>
      <c r="B24" s="51"/>
      <c r="C24" s="51"/>
      <c r="D24" s="51"/>
      <c r="E24" s="51"/>
      <c r="F24" s="51"/>
      <c r="G24" s="12" t="s">
        <v>72</v>
      </c>
      <c r="H24" s="10">
        <v>66</v>
      </c>
      <c r="I24" s="19" t="s">
        <v>32</v>
      </c>
      <c r="J24" s="27">
        <v>2500</v>
      </c>
      <c r="K24" s="10">
        <v>12</v>
      </c>
      <c r="L24" s="27">
        <v>30000</v>
      </c>
      <c r="M24" s="27">
        <v>35100</v>
      </c>
      <c r="N24" s="11" t="s">
        <v>46</v>
      </c>
      <c r="O24" s="60"/>
      <c r="P24" s="60"/>
      <c r="Q24" s="61"/>
      <c r="R24" s="63"/>
      <c r="S24" s="59"/>
    </row>
    <row r="25" spans="1:21" ht="14.25" customHeight="1" x14ac:dyDescent="0.2">
      <c r="A25" s="50"/>
      <c r="B25" s="56" t="s">
        <v>73</v>
      </c>
      <c r="C25" s="57"/>
      <c r="D25" s="57"/>
      <c r="E25" s="57"/>
      <c r="F25" s="57"/>
      <c r="G25" s="57"/>
      <c r="H25" s="57"/>
      <c r="I25" s="57"/>
      <c r="J25" s="57"/>
      <c r="K25" s="57"/>
      <c r="L25" s="57"/>
      <c r="M25" s="57"/>
      <c r="N25" s="57"/>
      <c r="O25" s="57"/>
      <c r="P25" s="57"/>
      <c r="Q25" s="57"/>
      <c r="R25" s="57"/>
      <c r="S25" s="57"/>
    </row>
    <row r="26" spans="1:21" ht="15.75" x14ac:dyDescent="0.2">
      <c r="A26" s="41" t="s">
        <v>74</v>
      </c>
      <c r="B26" s="42"/>
      <c r="C26" s="42"/>
      <c r="D26" s="42"/>
      <c r="E26" s="42"/>
      <c r="F26" s="42"/>
      <c r="G26" s="42"/>
      <c r="H26" s="42"/>
      <c r="I26" s="42"/>
      <c r="J26" s="42"/>
      <c r="K26" s="42"/>
      <c r="L26" s="42"/>
      <c r="M26" s="42"/>
      <c r="N26" s="42"/>
      <c r="O26" s="42"/>
      <c r="P26" s="42"/>
      <c r="Q26" s="42"/>
      <c r="R26" s="42"/>
      <c r="S26" s="42"/>
    </row>
    <row r="27" spans="1:21" ht="51" x14ac:dyDescent="0.2">
      <c r="A27" s="54">
        <v>5</v>
      </c>
      <c r="B27" s="13" t="s">
        <v>75</v>
      </c>
      <c r="C27" s="14" t="s">
        <v>76</v>
      </c>
      <c r="D27" s="14" t="s">
        <v>77</v>
      </c>
      <c r="E27" s="16" t="s">
        <v>35</v>
      </c>
      <c r="F27" s="16" t="s">
        <v>36</v>
      </c>
      <c r="G27" s="7" t="s">
        <v>78</v>
      </c>
      <c r="H27" s="8">
        <v>100</v>
      </c>
      <c r="I27" s="9" t="s">
        <v>25</v>
      </c>
      <c r="J27" s="28">
        <v>400</v>
      </c>
      <c r="K27" s="29">
        <v>62</v>
      </c>
      <c r="L27" s="30">
        <f>K27*J27</f>
        <v>24800</v>
      </c>
      <c r="M27" s="28">
        <f>L27*117/100</f>
        <v>29016</v>
      </c>
      <c r="N27" s="7" t="s">
        <v>23</v>
      </c>
      <c r="O27" s="17" t="s">
        <v>33</v>
      </c>
      <c r="P27" s="15" t="s">
        <v>24</v>
      </c>
      <c r="Q27" s="31"/>
      <c r="R27" s="32">
        <f>M27*(100-Q27)/100</f>
        <v>29016</v>
      </c>
      <c r="S27" s="33" t="s">
        <v>26</v>
      </c>
      <c r="T27" s="24"/>
      <c r="U27" s="18"/>
    </row>
    <row r="28" spans="1:21" ht="45" customHeight="1" x14ac:dyDescent="0.2">
      <c r="A28" s="55"/>
      <c r="B28" s="52" t="s">
        <v>79</v>
      </c>
      <c r="C28" s="53"/>
      <c r="D28" s="53"/>
      <c r="E28" s="53"/>
      <c r="F28" s="53"/>
      <c r="G28" s="53"/>
      <c r="H28" s="53"/>
      <c r="I28" s="53"/>
      <c r="J28" s="53"/>
      <c r="K28" s="53"/>
      <c r="L28" s="53"/>
      <c r="M28" s="53"/>
      <c r="N28" s="53"/>
      <c r="O28" s="53"/>
      <c r="P28" s="53"/>
      <c r="Q28" s="53"/>
      <c r="R28" s="53"/>
      <c r="S28" s="53"/>
    </row>
    <row r="29" spans="1:21" ht="15.75" x14ac:dyDescent="0.2">
      <c r="A29" s="41" t="s">
        <v>80</v>
      </c>
      <c r="B29" s="42"/>
      <c r="C29" s="42"/>
      <c r="D29" s="42"/>
      <c r="E29" s="42"/>
      <c r="F29" s="42"/>
      <c r="G29" s="42"/>
      <c r="H29" s="42"/>
      <c r="I29" s="42"/>
      <c r="J29" s="42"/>
      <c r="K29" s="42"/>
      <c r="L29" s="42"/>
      <c r="M29" s="42"/>
      <c r="N29" s="42"/>
      <c r="O29" s="42"/>
      <c r="P29" s="42"/>
      <c r="Q29" s="42"/>
      <c r="R29" s="42"/>
      <c r="S29" s="42"/>
    </row>
    <row r="30" spans="1:21" ht="38.25" x14ac:dyDescent="0.2">
      <c r="A30" s="54">
        <v>6</v>
      </c>
      <c r="B30" s="13" t="s">
        <v>81</v>
      </c>
      <c r="C30" s="14" t="s">
        <v>76</v>
      </c>
      <c r="D30" s="14"/>
      <c r="E30" s="16" t="s">
        <v>35</v>
      </c>
      <c r="F30" s="16" t="s">
        <v>36</v>
      </c>
      <c r="G30" s="7" t="s">
        <v>82</v>
      </c>
      <c r="H30" s="8">
        <v>100</v>
      </c>
      <c r="I30" s="9" t="s">
        <v>22</v>
      </c>
      <c r="J30" s="28">
        <v>45000</v>
      </c>
      <c r="K30" s="29">
        <v>1</v>
      </c>
      <c r="L30" s="30">
        <f>K30*J30</f>
        <v>45000</v>
      </c>
      <c r="M30" s="28">
        <f>L30*117/100</f>
        <v>52650</v>
      </c>
      <c r="N30" s="7" t="s">
        <v>23</v>
      </c>
      <c r="O30" s="17" t="s">
        <v>33</v>
      </c>
      <c r="P30" s="15" t="s">
        <v>24</v>
      </c>
      <c r="Q30" s="31"/>
      <c r="R30" s="32">
        <f>M30*(100-Q30)/100</f>
        <v>52650</v>
      </c>
      <c r="S30" s="33" t="s">
        <v>26</v>
      </c>
      <c r="T30" s="24"/>
      <c r="U30" s="18"/>
    </row>
    <row r="31" spans="1:21" ht="35.450000000000003" customHeight="1" x14ac:dyDescent="0.2">
      <c r="A31" s="55"/>
      <c r="B31" s="52" t="s">
        <v>83</v>
      </c>
      <c r="C31" s="53"/>
      <c r="D31" s="53"/>
      <c r="E31" s="53"/>
      <c r="F31" s="53"/>
      <c r="G31" s="53"/>
      <c r="H31" s="53"/>
      <c r="I31" s="53"/>
      <c r="J31" s="53"/>
      <c r="K31" s="53"/>
      <c r="L31" s="53"/>
      <c r="M31" s="53"/>
      <c r="N31" s="53"/>
      <c r="O31" s="53"/>
      <c r="P31" s="53"/>
      <c r="Q31" s="53"/>
      <c r="R31" s="53"/>
      <c r="S31" s="53"/>
    </row>
    <row r="32" spans="1:21" ht="15.75" x14ac:dyDescent="0.2">
      <c r="A32" s="41" t="s">
        <v>84</v>
      </c>
      <c r="B32" s="42"/>
      <c r="C32" s="42"/>
      <c r="D32" s="42"/>
      <c r="E32" s="42"/>
      <c r="F32" s="42"/>
      <c r="G32" s="42"/>
      <c r="H32" s="42"/>
      <c r="I32" s="42"/>
      <c r="J32" s="42"/>
      <c r="K32" s="42"/>
      <c r="L32" s="42"/>
      <c r="M32" s="42"/>
      <c r="N32" s="42"/>
      <c r="O32" s="42"/>
      <c r="P32" s="42"/>
      <c r="Q32" s="42"/>
      <c r="R32" s="42"/>
      <c r="S32" s="42"/>
    </row>
    <row r="33" spans="1:21" ht="25.5" customHeight="1" x14ac:dyDescent="0.2">
      <c r="A33" s="50">
        <v>7</v>
      </c>
      <c r="B33" s="51" t="s">
        <v>85</v>
      </c>
      <c r="C33" s="51" t="s">
        <v>86</v>
      </c>
      <c r="D33" s="51">
        <v>1813400750</v>
      </c>
      <c r="E33" s="51" t="s">
        <v>87</v>
      </c>
      <c r="F33" s="51" t="s">
        <v>88</v>
      </c>
      <c r="G33" s="7" t="s">
        <v>89</v>
      </c>
      <c r="H33" s="8">
        <v>100</v>
      </c>
      <c r="I33" s="9"/>
      <c r="J33" s="28">
        <v>13000</v>
      </c>
      <c r="K33" s="8">
        <v>1</v>
      </c>
      <c r="L33" s="28">
        <v>13000</v>
      </c>
      <c r="M33" s="28">
        <v>15209.999999999998</v>
      </c>
      <c r="N33" s="7" t="s">
        <v>48</v>
      </c>
      <c r="O33" s="60" t="s">
        <v>28</v>
      </c>
      <c r="P33" s="60" t="s">
        <v>24</v>
      </c>
      <c r="Q33" s="61"/>
      <c r="R33" s="62">
        <f>M33*(100-Q33)/100</f>
        <v>15209.999999999998</v>
      </c>
      <c r="S33" s="58" t="s">
        <v>26</v>
      </c>
    </row>
    <row r="34" spans="1:21" ht="26.45" customHeight="1" x14ac:dyDescent="0.2">
      <c r="A34" s="50"/>
      <c r="B34" s="51"/>
      <c r="C34" s="51"/>
      <c r="D34" s="51"/>
      <c r="E34" s="51"/>
      <c r="F34" s="51"/>
      <c r="G34" s="25" t="s">
        <v>90</v>
      </c>
      <c r="H34" s="26">
        <v>89</v>
      </c>
      <c r="I34" s="19"/>
      <c r="J34" s="27">
        <v>15400</v>
      </c>
      <c r="K34" s="26">
        <v>1</v>
      </c>
      <c r="L34" s="27">
        <v>15400</v>
      </c>
      <c r="M34" s="27">
        <v>18018</v>
      </c>
      <c r="N34" s="25" t="s">
        <v>48</v>
      </c>
      <c r="O34" s="60"/>
      <c r="P34" s="60"/>
      <c r="Q34" s="61"/>
      <c r="R34" s="63"/>
      <c r="S34" s="59"/>
    </row>
    <row r="35" spans="1:21" ht="26.45" customHeight="1" x14ac:dyDescent="0.2">
      <c r="A35" s="50"/>
      <c r="B35" s="51"/>
      <c r="C35" s="51"/>
      <c r="D35" s="51"/>
      <c r="E35" s="51"/>
      <c r="F35" s="51"/>
      <c r="G35" s="12" t="s">
        <v>91</v>
      </c>
      <c r="H35" s="10">
        <v>76</v>
      </c>
      <c r="I35" s="19"/>
      <c r="J35" s="27">
        <v>20000</v>
      </c>
      <c r="K35" s="10">
        <v>1</v>
      </c>
      <c r="L35" s="27">
        <v>20000</v>
      </c>
      <c r="M35" s="27">
        <v>23400</v>
      </c>
      <c r="N35" s="11" t="s">
        <v>48</v>
      </c>
      <c r="O35" s="60"/>
      <c r="P35" s="60"/>
      <c r="Q35" s="61"/>
      <c r="R35" s="63"/>
      <c r="S35" s="59"/>
    </row>
    <row r="36" spans="1:21" ht="14.25" customHeight="1" x14ac:dyDescent="0.2">
      <c r="A36" s="50"/>
      <c r="B36" s="56" t="s">
        <v>64</v>
      </c>
      <c r="C36" s="57"/>
      <c r="D36" s="57"/>
      <c r="E36" s="57"/>
      <c r="F36" s="57"/>
      <c r="G36" s="57"/>
      <c r="H36" s="57"/>
      <c r="I36" s="57"/>
      <c r="J36" s="57"/>
      <c r="K36" s="57"/>
      <c r="L36" s="57"/>
      <c r="M36" s="57"/>
      <c r="N36" s="57"/>
      <c r="O36" s="57"/>
      <c r="P36" s="57"/>
      <c r="Q36" s="57"/>
      <c r="R36" s="57"/>
      <c r="S36" s="57"/>
    </row>
    <row r="37" spans="1:21" ht="15.75" x14ac:dyDescent="0.2">
      <c r="A37" s="41" t="s">
        <v>92</v>
      </c>
      <c r="B37" s="42"/>
      <c r="C37" s="42"/>
      <c r="D37" s="42"/>
      <c r="E37" s="42"/>
      <c r="F37" s="42"/>
      <c r="G37" s="42"/>
      <c r="H37" s="42"/>
      <c r="I37" s="42"/>
      <c r="J37" s="42"/>
      <c r="K37" s="42"/>
      <c r="L37" s="42"/>
      <c r="M37" s="42"/>
      <c r="N37" s="42"/>
      <c r="O37" s="42"/>
      <c r="P37" s="42"/>
      <c r="Q37" s="42"/>
      <c r="R37" s="42"/>
      <c r="S37" s="42"/>
    </row>
    <row r="38" spans="1:21" ht="38.25" x14ac:dyDescent="0.2">
      <c r="A38" s="54">
        <v>8</v>
      </c>
      <c r="B38" s="13" t="s">
        <v>93</v>
      </c>
      <c r="C38" s="14" t="s">
        <v>94</v>
      </c>
      <c r="D38" s="14"/>
      <c r="E38" s="16" t="s">
        <v>30</v>
      </c>
      <c r="F38" s="16" t="s">
        <v>34</v>
      </c>
      <c r="G38" s="7" t="s">
        <v>95</v>
      </c>
      <c r="H38" s="8">
        <v>100</v>
      </c>
      <c r="I38" s="9" t="s">
        <v>25</v>
      </c>
      <c r="J38" s="28">
        <v>261</v>
      </c>
      <c r="K38" s="29">
        <v>40</v>
      </c>
      <c r="L38" s="30">
        <f>K38*J38</f>
        <v>10440</v>
      </c>
      <c r="M38" s="28">
        <f>L38*117/100</f>
        <v>12214.8</v>
      </c>
      <c r="N38" s="7" t="s">
        <v>23</v>
      </c>
      <c r="O38" s="17" t="s">
        <v>33</v>
      </c>
      <c r="P38" s="15" t="s">
        <v>24</v>
      </c>
      <c r="Q38" s="31"/>
      <c r="R38" s="32">
        <f>M38*(100-Q38)/100</f>
        <v>12214.8</v>
      </c>
      <c r="S38" s="33" t="s">
        <v>26</v>
      </c>
      <c r="T38" s="24"/>
      <c r="U38" s="18"/>
    </row>
    <row r="39" spans="1:21" ht="14.25" x14ac:dyDescent="0.2">
      <c r="A39" s="55"/>
      <c r="B39" s="52" t="s">
        <v>96</v>
      </c>
      <c r="C39" s="53"/>
      <c r="D39" s="53"/>
      <c r="E39" s="53"/>
      <c r="F39" s="53"/>
      <c r="G39" s="53"/>
      <c r="H39" s="53"/>
      <c r="I39" s="53"/>
      <c r="J39" s="53"/>
      <c r="K39" s="53"/>
      <c r="L39" s="53"/>
      <c r="M39" s="53"/>
      <c r="N39" s="53"/>
      <c r="O39" s="53"/>
      <c r="P39" s="53"/>
      <c r="Q39" s="53"/>
      <c r="R39" s="53"/>
      <c r="S39" s="53"/>
    </row>
    <row r="41" spans="1:21" ht="15.75" x14ac:dyDescent="0.2">
      <c r="A41" s="34"/>
      <c r="B41" s="35"/>
      <c r="C41" s="35"/>
      <c r="D41" s="35"/>
      <c r="E41" s="35"/>
      <c r="F41" s="35"/>
      <c r="G41" s="35"/>
      <c r="H41" s="35"/>
      <c r="I41" s="35"/>
      <c r="J41" s="35"/>
      <c r="K41" s="35"/>
      <c r="L41" s="35"/>
      <c r="M41" s="35"/>
      <c r="N41" s="35"/>
      <c r="O41" s="35"/>
      <c r="P41" s="35"/>
      <c r="Q41" s="35"/>
      <c r="R41" s="35"/>
      <c r="S41" s="35"/>
    </row>
  </sheetData>
  <mergeCells count="70">
    <mergeCell ref="Q33:Q35"/>
    <mergeCell ref="R33:R35"/>
    <mergeCell ref="S33:S35"/>
    <mergeCell ref="B36:S36"/>
    <mergeCell ref="A37:S37"/>
    <mergeCell ref="O33:O35"/>
    <mergeCell ref="P33:P35"/>
    <mergeCell ref="A38:A39"/>
    <mergeCell ref="C33:C35"/>
    <mergeCell ref="D33:D35"/>
    <mergeCell ref="E33:E35"/>
    <mergeCell ref="F33:F35"/>
    <mergeCell ref="R16:R18"/>
    <mergeCell ref="S16:S18"/>
    <mergeCell ref="A26:S26"/>
    <mergeCell ref="B21:B24"/>
    <mergeCell ref="C21:C24"/>
    <mergeCell ref="D21:D24"/>
    <mergeCell ref="E21:E24"/>
    <mergeCell ref="F21:F24"/>
    <mergeCell ref="O21:O24"/>
    <mergeCell ref="P21:P24"/>
    <mergeCell ref="Q21:Q24"/>
    <mergeCell ref="R21:R24"/>
    <mergeCell ref="S21:S24"/>
    <mergeCell ref="B25:S25"/>
    <mergeCell ref="C16:C18"/>
    <mergeCell ref="D16:D18"/>
    <mergeCell ref="O16:O18"/>
    <mergeCell ref="P16:P18"/>
    <mergeCell ref="Q16:Q18"/>
    <mergeCell ref="A20:S20"/>
    <mergeCell ref="A21:A25"/>
    <mergeCell ref="B19:S19"/>
    <mergeCell ref="S8:S10"/>
    <mergeCell ref="B11:S11"/>
    <mergeCell ref="A12:S12"/>
    <mergeCell ref="A13:A14"/>
    <mergeCell ref="B14:S14"/>
    <mergeCell ref="A15:S15"/>
    <mergeCell ref="E8:E10"/>
    <mergeCell ref="F8:F10"/>
    <mergeCell ref="O8:O10"/>
    <mergeCell ref="P8:P10"/>
    <mergeCell ref="Q8:Q10"/>
    <mergeCell ref="R8:R10"/>
    <mergeCell ref="B16:B18"/>
    <mergeCell ref="A8:A11"/>
    <mergeCell ref="B8:B10"/>
    <mergeCell ref="C8:C10"/>
    <mergeCell ref="D8:D10"/>
    <mergeCell ref="B39:S39"/>
    <mergeCell ref="B31:S31"/>
    <mergeCell ref="A32:S32"/>
    <mergeCell ref="A33:A36"/>
    <mergeCell ref="B33:B35"/>
    <mergeCell ref="A27:A28"/>
    <mergeCell ref="A30:A31"/>
    <mergeCell ref="B28:S28"/>
    <mergeCell ref="A29:S29"/>
    <mergeCell ref="E16:E18"/>
    <mergeCell ref="A16:A19"/>
    <mergeCell ref="F16:F18"/>
    <mergeCell ref="A7:S7"/>
    <mergeCell ref="B1:S1"/>
    <mergeCell ref="B2:S2"/>
    <mergeCell ref="B3:S3"/>
    <mergeCell ref="B4:S4"/>
    <mergeCell ref="B5:S5"/>
    <mergeCell ref="A1:A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2022-4-  8-3-22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2022-05-11T07:53:07Z</dcterms:created>
  <dcterms:modified xsi:type="dcterms:W3CDTF">2022-05-17T09:48:03Z</dcterms:modified>
</cp:coreProperties>
</file>