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D:\אתר 2022\פרוטוקולים ועדת התקשרויות 2022 רחלי\"/>
    </mc:Choice>
  </mc:AlternateContent>
  <xr:revisionPtr revIDLastSave="0" documentId="13_ncr:1_{D2FDF72F-3A99-437E-BBAC-2705FD8A4D0A}" xr6:coauthVersionLast="47" xr6:coauthVersionMax="47" xr10:uidLastSave="{00000000-0000-0000-0000-000000000000}"/>
  <bookViews>
    <workbookView xWindow="-120" yWindow="-120" windowWidth="29040" windowHeight="15840" xr2:uid="{8C8AB151-BBE4-4D4A-97AA-A5704CF0293A}"/>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5" i="1" l="1"/>
  <c r="N45" i="1" s="1"/>
  <c r="R45" i="1" s="1"/>
  <c r="N42" i="1"/>
  <c r="M42" i="1"/>
  <c r="M41" i="1"/>
  <c r="N41" i="1" s="1"/>
  <c r="M40" i="1"/>
  <c r="N40" i="1" s="1"/>
  <c r="N39" i="1"/>
  <c r="M39" i="1"/>
  <c r="M38" i="1"/>
  <c r="N38" i="1" s="1"/>
  <c r="M37" i="1"/>
  <c r="N37" i="1" s="1"/>
  <c r="N36" i="1"/>
  <c r="M36" i="1"/>
  <c r="M35" i="1"/>
  <c r="N35" i="1" s="1"/>
  <c r="M34" i="1"/>
  <c r="N34" i="1" s="1"/>
  <c r="N33" i="1"/>
  <c r="M33" i="1"/>
  <c r="M32" i="1"/>
  <c r="N32" i="1" s="1"/>
  <c r="R32" i="1" s="1"/>
  <c r="N29" i="1"/>
  <c r="R29" i="1" s="1"/>
  <c r="M29" i="1"/>
  <c r="M26" i="1"/>
  <c r="N26" i="1" s="1"/>
  <c r="R26" i="1" s="1"/>
  <c r="M23" i="1"/>
  <c r="N23" i="1" s="1"/>
  <c r="M22" i="1"/>
  <c r="N22" i="1" s="1"/>
  <c r="M21" i="1"/>
  <c r="N21" i="1" s="1"/>
  <c r="N20" i="1"/>
  <c r="R20" i="1" s="1"/>
  <c r="M20" i="1"/>
  <c r="M17" i="1"/>
  <c r="N17" i="1" s="1"/>
  <c r="M16" i="1"/>
  <c r="N16" i="1" s="1"/>
  <c r="N15" i="1"/>
  <c r="M15" i="1"/>
  <c r="M14" i="1"/>
  <c r="N14" i="1" s="1"/>
  <c r="R14" i="1" s="1"/>
  <c r="M11" i="1"/>
  <c r="N11" i="1" s="1"/>
  <c r="M10" i="1"/>
  <c r="N10" i="1" s="1"/>
  <c r="M9" i="1"/>
  <c r="N9" i="1" s="1"/>
  <c r="N8" i="1"/>
  <c r="R8" i="1" s="1"/>
  <c r="M8" i="1"/>
</calcChain>
</file>

<file path=xl/sharedStrings.xml><?xml version="1.0" encoding="utf-8"?>
<sst xmlns="http://schemas.openxmlformats.org/spreadsheetml/2006/main" count="169" uniqueCount="99">
  <si>
    <t>פרוטוקול  ועדת התקשרויות מס' 2022-29   תאריך: 24.11.22</t>
  </si>
  <si>
    <t>משתתפים: יובל בודניצקי - מנכ"ל העירייה, צחי בן אדרת- גזבר, צבי אפרת- ס/גזבר, עו"ד ענת סמסונוב - לשכה משפטית, שרון גמזו שורר- ס. יועמ"ש,רחלי רם - רכזת הוועדה, מהנדסת העיר- עליזה זיידלר גרנות, מנהלים רלוונטים</t>
  </si>
  <si>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</si>
  <si>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</si>
  <si>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</si>
  <si>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</si>
  <si>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</si>
  <si>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</si>
  <si>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</si>
  <si>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</si>
  <si>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</si>
  <si>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</si>
  <si>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</si>
  <si>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</si>
  <si>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</si>
  <si>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</si>
  <si>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</si>
  <si>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</si>
  <si>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</si>
  <si>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</si>
  <si>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</si>
  <si>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</si>
  <si>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</si>
  <si>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</si>
  <si>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 xml:space="preserve">                                          החלטה מס' 2022-29.1</t>
  </si>
  <si>
    <t xml:space="preserve">יעוץ תזונה בגנים </t>
  </si>
  <si>
    <t>שירה ברף-מנהלת מח' קדם יסודי</t>
  </si>
  <si>
    <t xml:space="preserve"> </t>
  </si>
  <si>
    <t>דיאטן/ יעוץ תזונה</t>
  </si>
  <si>
    <t>חינוך</t>
  </si>
  <si>
    <t>מיכל סגל</t>
  </si>
  <si>
    <t>כן</t>
  </si>
  <si>
    <t>סכום שעתי</t>
  </si>
  <si>
    <t>אושרה ההצעה עם הציון המשוקלל הגבוה ביותר</t>
  </si>
  <si>
    <t xml:space="preserve">אושר פה אחד 
</t>
  </si>
  <si>
    <t>הופץ</t>
  </si>
  <si>
    <t>הדס חלימי</t>
  </si>
  <si>
    <t>איריס אינגבר פסקיו</t>
  </si>
  <si>
    <t>מירב מור אופיר</t>
  </si>
  <si>
    <t xml:space="preserve"> יעוץ והכוונה לתזונה בגנים ולילדים אלרגנים ברמת סיכון חיים,הייעוץ 48 שעות חודשיות למשך 12 חודשים =576 שעות בשנה. מיכל סגה נבחרה עם הציון המשוקלל הגבוה ביותר.</t>
  </si>
  <si>
    <t xml:space="preserve">                                          החלטה מס' 2022-29.2</t>
  </si>
  <si>
    <t xml:space="preserve"> פרויקט מעג"ן מרפאות בעיסוק</t>
  </si>
  <si>
    <t>יעוץ פדגוגי</t>
  </si>
  <si>
    <t>יפעת כרמי לוי</t>
  </si>
  <si>
    <t>אושר פה אחד  
שנה הבאה יציאה למכרז</t>
  </si>
  <si>
    <t>הדס לניר</t>
  </si>
  <si>
    <t>הילית קנטור</t>
  </si>
  <si>
    <t>שירה בר</t>
  </si>
  <si>
    <t>יפעת כרמי מחליפה את אלונה רובין שעזבה (אושרה בועדה   2022-17-4 שנה הבאה יציאה למכרז )  פרויקט מעג"ן מרפאה בעיסוק 150 שח לשעה כולל מעמ -20 שעות חודשיות - למשך 7 חודשים עד 30/7/22 פעת מטפלת ומייעצת לגננת על דרכי טיפול בילדים עם קשיים</t>
  </si>
  <si>
    <t xml:space="preserve">                                          החלטה מס' 2022-29.3</t>
  </si>
  <si>
    <t>פרויקט מעג"ן - קלינאית תקשורת</t>
  </si>
  <si>
    <t>טל נתן</t>
  </si>
  <si>
    <t xml:space="preserve">אושר פה אחד 
שנה הבאה יציאה למכרז </t>
  </si>
  <si>
    <t>נעה שרגאי</t>
  </si>
  <si>
    <t>מיכל ברמן</t>
  </si>
  <si>
    <t>ענבל רהט</t>
  </si>
  <si>
    <t>טל נתן קלינאית תקשורת מחליפה את ליאור דה בר שעזבה (אושרה בועדה 2022-17-3 - שנה הבאה יציאה למכרז ) עבודה בגנים שכר 150 ₪ לשעה כולל מ.ע.מ 20 שעות חודשיות למשך 7 חודשים עד 30/7/22 .טל נתן מטפלת בילדים עם קשיי תקשורת ודיבור עם מתן ייעוץ לגננת על דרכי טיפול ועבודה עם הילדים</t>
  </si>
  <si>
    <t xml:space="preserve">                                          החלטה מס' 2022-29.4</t>
  </si>
  <si>
    <t>הגדלה- פעלת חוגי תנועה בגני הילדים</t>
  </si>
  <si>
    <t>שירה ברף מנהלת מח' גני ילדים</t>
  </si>
  <si>
    <t>מכורפאן בע"מ</t>
  </si>
  <si>
    <t>אושרה ההצעה להגדלה לפי סעיף 3.21 לנוהל התקשרויות</t>
  </si>
  <si>
    <t xml:space="preserve">אושר פה אחד 
עד סיום תהליכי המכרז וזמן ההתארגנות </t>
  </si>
  <si>
    <t xml:space="preserve">הגדלת תהקשרות קיימת לאור הגדלת היקף   פרוייקט/עבודה קיימת. הסדרת התקשרות עם הספק הנוכחי עד לתוצאות המכרז.  מצורף לבקשה החומר של ועדת השלושה.  </t>
  </si>
  <si>
    <t xml:space="preserve">                                          החלטה מס' 2022-29.5</t>
  </si>
  <si>
    <t>יועצת תיירות לפרוייקט 120 שנה לכפר סבא</t>
  </si>
  <si>
    <t>לשכת סגן ראש העיר</t>
  </si>
  <si>
    <t>יעוץ אסטרטגי</t>
  </si>
  <si>
    <t>מנכ"ל העירייה</t>
  </si>
  <si>
    <t xml:space="preserve"> תמר קונכר- אברהם</t>
  </si>
  <si>
    <t>לא</t>
  </si>
  <si>
    <t>אושרה ההצעה לפי סעיף 3.20 לנוהל התקשרויות</t>
  </si>
  <si>
    <t xml:space="preserve">אושר פה אחד </t>
  </si>
  <si>
    <t xml:space="preserve">עדת התיירות של העירייה פנתה למשרד התיירות בנושא יועצת תיירות. משרד התיירות אישר לעיירייה 100 שעות ייעוץ אשר ניתנות על ידי אחד מארבעת היועצים שעובדים איתם. הסדר התשלום הוא זהה לכל ארבעתם היועצים. כאשר השכר הינו 200 ₪ לשעה לא כולל מע"מ. 
משרד התיירות משלם 90% מהשכר והעירייה משלמת 10%. שלושה יועצים זומנו לראיונות, אחת לא באה ומתוך השניים שהגיעו נבחרה תמר קוכנר - אברהם על ידי הועדה. ועדת התיירות מעוניינת ביועץ בנושא תיירות לכבוד חגיגות 120 שנה לעיר. 
לא התקבלו הצעות מחיר מהיועצים מאחר ומשרד התיירות קובעה את המחיר ואת כמות שעות הייעוץ. </t>
  </si>
  <si>
    <t xml:space="preserve">                                          החלטה מס' 2022-29.6</t>
  </si>
  <si>
    <t>מדריכות חינוכיות לגיל הרך</t>
  </si>
  <si>
    <t>שנהב אופיר - מנהלת מחלקת גיל הרך</t>
  </si>
  <si>
    <t>יעוץ חינוכי</t>
  </si>
  <si>
    <t>טובי רופא</t>
  </si>
  <si>
    <t>אושר פה אחד
 סכום כולל ל-  11 - מדריכות
(מתוך 13 ,שניים לא נבחרו הואיל ולא עמדו בתנאי הסף)</t>
  </si>
  <si>
    <t>אדריאנה  מלניק</t>
  </si>
  <si>
    <t xml:space="preserve">ליאן בודאגה בן חביב </t>
  </si>
  <si>
    <t>רווית רביד</t>
  </si>
  <si>
    <t>מיכאלה יונה</t>
  </si>
  <si>
    <t>לירן גבאי</t>
  </si>
  <si>
    <t>אולגה קריאצקו</t>
  </si>
  <si>
    <t>מורן פפולר</t>
  </si>
  <si>
    <t>אביבה ברט</t>
  </si>
  <si>
    <t>עדי נוימן</t>
  </si>
  <si>
    <t>רווית רונפלד פלד</t>
  </si>
  <si>
    <t xml:space="preserve"> מדובר בקול קורא ממשרד החינוך שנותן לנו תשלום מלא עבור ההדרכות בגנים הפרטים. כל גן מחוייב ל-4 שעות חודשיות, יש בעיר כ-70 גנים פרטים ומעונות יום. התשלום הוא , תשלום קבוע של 200 שקלים כולל מע"מ, זה תקציב קבוע ממשרד החינוך. במידה ולא נשתמש במלואו בתקציב, 
התשלום יוחזר למשרד החינוך. כרגע נבחרו 11 מדריכות חינוכיות מתוך 13 שהגישו מועמדות. כל אחת מהם רשומה ל-8 שעות, בתקווה שהשעות יוגדלו ויוכלו לקחת גנים נוספים בהמשך. 
לעת עתה אנחנו מגייסים אותם למערך ההדרכה, בתקווה להתחיל ברגע שנקבל אישור לקול קורא שהגשנו. בהמשך תהיה אפשרות שנגיש לועדת התקשרות מציעות נוספות על מנת שנוכל לעמוד בדרישה שכל גן יהיה עם מדריכה</t>
  </si>
  <si>
    <t xml:space="preserve">                                          החלטה מס' 2022-29.7</t>
  </si>
  <si>
    <t xml:space="preserve"> יעוץ ולווי הפקה חינוכי לטובת תערכות מוני אקספו, </t>
  </si>
  <si>
    <t>עדי גולדשטיין</t>
  </si>
  <si>
    <t xml:space="preserve">תומר שרייבר </t>
  </si>
  <si>
    <t>סכום קבוע</t>
  </si>
  <si>
    <t>אושר פה אחד 
(תשלום מסעיף יועצים אסטרטגיה )</t>
  </si>
  <si>
    <t xml:space="preserve">הנ"ל מומחה לללווי מערכות חינוך ברשויות. מאגם את נושא ההפקה והלווי יחד. תומר ליווה כעת את אגף החינוך בקבלת פרסי חינוך ולכן יש להמשיך איתו את ההתקשרות לטובת הצגת התוצרים החינוכיים בתערוכה. מומחה ליעוץ וליווי מערכות חינוך
ברשויות. אוסף חומרי מידע בצורה ייחודית מכל מערכת החינוך ב 360 מעלות מאגם את המידע ויוצר אסטרטגיה אחת מובילה לעיר בהלימה לכל האגפים השונים של העיר ובהתאמה למנהיגות העיר. הנ"ל גם יועץ וגם מפיק מכאן נובעת היחידיות שלו הכולל  ליווי וניהול לאורך כל שלושת ימי התערוכה.  </t>
  </si>
  <si>
    <t>הרינו מאשרים כי כל הנושאים מועלים מאושרים כפטורים ממכרז לפי תקנה 3(8) לתקנות העיריות (מכרזים) תשמ"ח-1987 וכי הועדה סבורה כי אין להם עדיפות למכרז פומבי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</si>
</sst>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0" x14ac:knownFonts="1">
    <font>
      <sz val="11"/>
      <color theme="1"/>
      <name val="Arial"/>
      <family val="2"/>
      <charset val="177"/>
      <scheme val="minor"/>
    </font>
    <font>
      <sz val="11"/>
      <color theme="1"/>
      <name val="Arial"/>
      <family val="2"/>
      <charset val="177"/>
      <scheme val="minor"/>
    </font>
    <font>
      <sz val="11"/>
      <color rgb="FF006100"/>
      <name val="Arial"/>
      <family val="2"/>
      <charset val="177"/>
      <scheme val="minor"/>
    </font>
    <font>
      <sz val="11"/>
      <color rgb="FF9C0006"/>
      <name val="Arial"/>
      <family val="2"/>
      <charset val="177"/>
      <scheme val="minor"/>
    </font>
    <font>
      <sz val="11"/>
      <color rgb="FF9C5700"/>
      <name val="Arial"/>
      <family val="2"/>
      <charset val="177"/>
      <scheme val="minor"/>
    </font>
    <font>
      <sz val="11"/>
      <color theme="1"/>
      <name val="Arial"/>
      <family val="2"/>
      <scheme val="minor"/>
    </font>
    <font>
      <b/>
      <sz val="11"/>
      <name val="Arial"/>
      <family val="2"/>
    </font>
    <font>
      <sz val="11"/>
      <name val="Arial"/>
      <family val="2"/>
    </font>
    <font>
      <sz val="11"/>
      <name val="Arial"/>
      <family val="2"/>
      <charset val="177"/>
      <scheme val="minor"/>
    </font>
    <font>
      <sz val="11"/>
      <name val="Arial"/>
      <family val="2"/>
      <scheme val="minor"/>
    </font>
  </fonts>
  <fills count="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0" tint="-0.14999847407452621"/>
        <bgColor indexed="64"/>
      </patternFill>
    </fill>
    <fill>
      <patternFill patternType="solid">
        <fgColor theme="2"/>
        <bgColor indexed="64"/>
      </patternFill>
    </fill>
    <fill>
      <patternFill patternType="solid">
        <fgColor theme="5"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cellStyleXfs>
  <cellXfs count="87">
    <xf numFmtId="0" fontId="0" fillId="0" borderId="0" xfId="0"/>
    <xf numFmtId="0" fontId="5" fillId="0" borderId="0" xfId="0" applyFont="1"/>
    <xf numFmtId="0" fontId="6" fillId="0" borderId="1" xfId="0" applyFont="1" applyBorder="1" applyAlignment="1">
      <alignment horizontal="center" vertical="center" wrapText="1" readingOrder="2"/>
    </xf>
    <xf numFmtId="164" fontId="6" fillId="0" borderId="1" xfId="0" applyNumberFormat="1" applyFont="1" applyBorder="1" applyAlignment="1">
      <alignment horizontal="center" vertical="center" wrapText="1" readingOrder="2"/>
    </xf>
    <xf numFmtId="164" fontId="6" fillId="0" borderId="1" xfId="0" applyNumberFormat="1" applyFont="1" applyBorder="1" applyAlignment="1">
      <alignment vertical="center" wrapText="1" readingOrder="2"/>
    </xf>
    <xf numFmtId="164" fontId="6" fillId="0" borderId="1" xfId="0" applyNumberFormat="1" applyFont="1" applyBorder="1" applyAlignment="1">
      <alignment horizontal="right" vertical="center" wrapText="1" readingOrder="2"/>
    </xf>
    <xf numFmtId="0" fontId="5" fillId="0" borderId="0" xfId="0" applyFont="1" applyAlignment="1">
      <alignment wrapText="1"/>
    </xf>
    <xf numFmtId="0" fontId="5" fillId="0" borderId="5" xfId="0" applyFont="1" applyBorder="1" applyAlignment="1">
      <alignment horizontal="center"/>
    </xf>
    <xf numFmtId="0" fontId="8" fillId="2" borderId="1" xfId="2" applyFont="1" applyBorder="1" applyAlignment="1">
      <alignment horizontal="center" vertical="center" wrapText="1" readingOrder="2"/>
    </xf>
    <xf numFmtId="0" fontId="8" fillId="2" borderId="1" xfId="2" applyNumberFormat="1" applyFont="1" applyBorder="1" applyAlignment="1">
      <alignment horizontal="center" vertical="center" wrapText="1" readingOrder="2"/>
    </xf>
    <xf numFmtId="165" fontId="8" fillId="2" borderId="1" xfId="2" applyNumberFormat="1" applyFont="1" applyBorder="1" applyAlignment="1">
      <alignment horizontal="center" vertical="center" wrapText="1" readingOrder="2"/>
    </xf>
    <xf numFmtId="0" fontId="7" fillId="0" borderId="1" xfId="0" applyFont="1" applyBorder="1" applyAlignment="1">
      <alignment horizontal="center" vertical="center" wrapText="1" readingOrder="2"/>
    </xf>
    <xf numFmtId="0" fontId="9" fillId="0" borderId="1" xfId="3" applyFont="1" applyFill="1" applyBorder="1" applyAlignment="1">
      <alignment horizontal="center" vertical="center" wrapText="1" readingOrder="2"/>
    </xf>
    <xf numFmtId="165" fontId="7" fillId="0" borderId="1" xfId="0" applyNumberFormat="1" applyFont="1" applyBorder="1" applyAlignment="1">
      <alignment horizontal="center" vertical="center" wrapText="1" readingOrder="2"/>
    </xf>
    <xf numFmtId="165" fontId="9" fillId="0" borderId="1" xfId="3" applyNumberFormat="1" applyFont="1" applyFill="1" applyBorder="1" applyAlignment="1">
      <alignment horizontal="center" vertical="center" wrapText="1" readingOrder="2"/>
    </xf>
    <xf numFmtId="0" fontId="5" fillId="0" borderId="10" xfId="0" applyFont="1" applyBorder="1" applyAlignment="1">
      <alignment horizontal="center" vertical="center" wrapText="1" readingOrder="2"/>
    </xf>
    <xf numFmtId="0" fontId="5" fillId="0" borderId="8" xfId="0" applyFont="1" applyBorder="1" applyAlignment="1">
      <alignment horizontal="center"/>
    </xf>
    <xf numFmtId="0" fontId="5" fillId="0" borderId="1" xfId="0" applyFont="1" applyBorder="1"/>
    <xf numFmtId="165" fontId="9" fillId="0" borderId="1" xfId="4" applyNumberFormat="1" applyFont="1" applyFill="1" applyBorder="1" applyAlignment="1">
      <alignment horizontal="center" vertical="center" wrapText="1" readingOrder="2"/>
    </xf>
    <xf numFmtId="0" fontId="7" fillId="0" borderId="5" xfId="0" applyFont="1" applyBorder="1" applyAlignment="1">
      <alignment horizontal="center" vertical="center" wrapText="1" readingOrder="2"/>
    </xf>
    <xf numFmtId="3" fontId="7" fillId="0" borderId="5" xfId="0" applyNumberFormat="1" applyFont="1" applyBorder="1" applyAlignment="1">
      <alignment horizontal="center" vertical="center" wrapText="1" readingOrder="2"/>
    </xf>
    <xf numFmtId="3" fontId="8" fillId="2" borderId="1" xfId="2" applyNumberFormat="1" applyFont="1" applyBorder="1" applyAlignment="1">
      <alignment horizontal="center" vertical="center" wrapText="1" readingOrder="2"/>
    </xf>
    <xf numFmtId="0" fontId="6" fillId="0" borderId="5" xfId="0" applyFont="1" applyBorder="1" applyAlignment="1">
      <alignment horizontal="center" vertical="center" wrapText="1" readingOrder="2"/>
    </xf>
    <xf numFmtId="0" fontId="9" fillId="0" borderId="5" xfId="0" applyFont="1" applyBorder="1" applyAlignment="1">
      <alignment horizontal="center" readingOrder="2"/>
    </xf>
    <xf numFmtId="165" fontId="6" fillId="7" borderId="5" xfId="0" applyNumberFormat="1" applyFont="1" applyFill="1" applyBorder="1" applyAlignment="1">
      <alignment horizontal="center" vertical="center" wrapText="1" readingOrder="2"/>
    </xf>
    <xf numFmtId="14" fontId="5" fillId="0" borderId="5" xfId="0" applyNumberFormat="1" applyFont="1" applyBorder="1" applyAlignment="1">
      <alignment horizontal="center" vertical="center" wrapText="1" readingOrder="2"/>
    </xf>
    <xf numFmtId="3" fontId="8" fillId="2" borderId="5" xfId="2" applyNumberFormat="1" applyFont="1" applyBorder="1" applyAlignment="1">
      <alignment horizontal="center" vertical="center" wrapText="1" readingOrder="2"/>
    </xf>
    <xf numFmtId="0" fontId="5" fillId="0" borderId="0" xfId="0" applyFont="1" applyAlignment="1">
      <alignment readingOrder="2"/>
    </xf>
    <xf numFmtId="164" fontId="5" fillId="0" borderId="0" xfId="0" applyNumberFormat="1" applyFont="1" applyAlignment="1">
      <alignment readingOrder="2"/>
    </xf>
    <xf numFmtId="0" fontId="9" fillId="0" borderId="0" xfId="0" applyFont="1" applyAlignment="1">
      <alignment readingOrder="2"/>
    </xf>
    <xf numFmtId="0" fontId="9" fillId="0" borderId="0" xfId="0" applyFont="1"/>
    <xf numFmtId="0" fontId="8" fillId="2" borderId="1" xfId="2" applyFont="1" applyBorder="1" applyAlignment="1">
      <alignment horizontal="center"/>
    </xf>
    <xf numFmtId="0" fontId="5" fillId="0" borderId="1" xfId="0" applyFont="1" applyBorder="1" applyAlignment="1">
      <alignment horizontal="center" readingOrder="2"/>
    </xf>
    <xf numFmtId="0" fontId="6" fillId="5" borderId="2" xfId="0" applyFont="1" applyFill="1" applyBorder="1" applyAlignment="1">
      <alignment horizontal="center" vertical="center" readingOrder="2"/>
    </xf>
    <xf numFmtId="0" fontId="6" fillId="5" borderId="3" xfId="0" applyFont="1" applyFill="1" applyBorder="1" applyAlignment="1">
      <alignment horizontal="center" vertical="center" readingOrder="2"/>
    </xf>
    <xf numFmtId="0" fontId="6" fillId="5" borderId="4" xfId="0" applyFont="1" applyFill="1" applyBorder="1" applyAlignment="1">
      <alignment horizontal="center" vertical="center" readingOrder="2"/>
    </xf>
    <xf numFmtId="0" fontId="6" fillId="5" borderId="2" xfId="0" applyFont="1" applyFill="1" applyBorder="1" applyAlignment="1">
      <alignment horizontal="right" vertical="center" wrapText="1" readingOrder="2"/>
    </xf>
    <xf numFmtId="0" fontId="6" fillId="5" borderId="3" xfId="0" applyFont="1" applyFill="1" applyBorder="1" applyAlignment="1">
      <alignment horizontal="right" vertical="center" wrapText="1" readingOrder="2"/>
    </xf>
    <xf numFmtId="0" fontId="6" fillId="5" borderId="4" xfId="0" applyFont="1" applyFill="1" applyBorder="1" applyAlignment="1">
      <alignment horizontal="right" vertical="center" wrapText="1" readingOrder="2"/>
    </xf>
    <xf numFmtId="0" fontId="6" fillId="0" borderId="2" xfId="0" applyFont="1" applyBorder="1" applyAlignment="1">
      <alignment horizontal="right" vertical="center" readingOrder="2"/>
    </xf>
    <xf numFmtId="0" fontId="6" fillId="0" borderId="3" xfId="0" applyFont="1" applyBorder="1" applyAlignment="1">
      <alignment horizontal="right" vertical="center" readingOrder="2"/>
    </xf>
    <xf numFmtId="0" fontId="6" fillId="0" borderId="4" xfId="0" applyFont="1" applyBorder="1" applyAlignment="1">
      <alignment horizontal="right" vertical="center" readingOrder="2"/>
    </xf>
    <xf numFmtId="49" fontId="6" fillId="6" borderId="2" xfId="0" applyNumberFormat="1" applyFont="1" applyFill="1" applyBorder="1" applyAlignment="1">
      <alignment horizontal="center" vertical="center" readingOrder="2"/>
    </xf>
    <xf numFmtId="49" fontId="6" fillId="6" borderId="3" xfId="0" applyNumberFormat="1" applyFont="1" applyFill="1" applyBorder="1" applyAlignment="1">
      <alignment horizontal="center" vertical="center" readingOrder="2"/>
    </xf>
    <xf numFmtId="49" fontId="6" fillId="6" borderId="4" xfId="0" applyNumberFormat="1" applyFont="1" applyFill="1" applyBorder="1" applyAlignment="1">
      <alignment horizontal="center" vertical="center" readingOrder="2"/>
    </xf>
    <xf numFmtId="0" fontId="6" fillId="0" borderId="5" xfId="0" applyFont="1" applyBorder="1" applyAlignment="1">
      <alignment horizontal="center" vertical="center" readingOrder="2"/>
    </xf>
    <xf numFmtId="0" fontId="6" fillId="0" borderId="8" xfId="0" applyFont="1" applyBorder="1" applyAlignment="1">
      <alignment horizontal="center" vertical="center" readingOrder="2"/>
    </xf>
    <xf numFmtId="0" fontId="6" fillId="0" borderId="12" xfId="0" applyFont="1" applyBorder="1" applyAlignment="1">
      <alignment horizontal="center" vertical="center" readingOrder="2"/>
    </xf>
    <xf numFmtId="0" fontId="7" fillId="0" borderId="6" xfId="0" applyFont="1" applyBorder="1" applyAlignment="1">
      <alignment horizontal="center" vertical="center" wrapText="1" readingOrder="2"/>
    </xf>
    <xf numFmtId="0" fontId="7" fillId="0" borderId="9" xfId="0" applyFont="1" applyBorder="1" applyAlignment="1">
      <alignment horizontal="center" vertical="center" wrapText="1" readingOrder="2"/>
    </xf>
    <xf numFmtId="0" fontId="7" fillId="0" borderId="11" xfId="0" applyFont="1" applyBorder="1" applyAlignment="1">
      <alignment horizontal="center" vertical="center" wrapText="1" readingOrder="2"/>
    </xf>
    <xf numFmtId="0" fontId="7" fillId="0" borderId="5" xfId="0" applyFont="1" applyBorder="1" applyAlignment="1">
      <alignment horizontal="center" vertical="center" wrapText="1" readingOrder="2"/>
    </xf>
    <xf numFmtId="0" fontId="7" fillId="0" borderId="8" xfId="0" applyFont="1" applyBorder="1" applyAlignment="1">
      <alignment horizontal="center" vertical="center" wrapText="1" readingOrder="2"/>
    </xf>
    <xf numFmtId="0" fontId="7" fillId="0" borderId="12" xfId="0" applyFont="1" applyBorder="1" applyAlignment="1">
      <alignment horizontal="center" vertical="center" wrapText="1" readingOrder="2"/>
    </xf>
    <xf numFmtId="0" fontId="7" fillId="0" borderId="5" xfId="1" applyNumberFormat="1" applyFont="1" applyFill="1" applyBorder="1" applyAlignment="1">
      <alignment horizontal="center" vertical="center" wrapText="1" readingOrder="2"/>
    </xf>
    <xf numFmtId="0" fontId="7" fillId="0" borderId="8" xfId="1" applyNumberFormat="1" applyFont="1" applyFill="1" applyBorder="1" applyAlignment="1">
      <alignment horizontal="center" vertical="center" wrapText="1" readingOrder="2"/>
    </xf>
    <xf numFmtId="0" fontId="7" fillId="0" borderId="12" xfId="1" applyNumberFormat="1" applyFont="1" applyFill="1" applyBorder="1" applyAlignment="1">
      <alignment horizontal="center" vertical="center" wrapText="1" readingOrder="2"/>
    </xf>
    <xf numFmtId="3" fontId="7" fillId="0" borderId="5" xfId="0" applyNumberFormat="1" applyFont="1" applyBorder="1" applyAlignment="1">
      <alignment horizontal="center" vertical="center" wrapText="1" readingOrder="2"/>
    </xf>
    <xf numFmtId="3" fontId="7" fillId="0" borderId="8" xfId="0" applyNumberFormat="1" applyFont="1" applyBorder="1" applyAlignment="1">
      <alignment horizontal="center" vertical="center" wrapText="1" readingOrder="2"/>
    </xf>
    <xf numFmtId="3" fontId="7" fillId="0" borderId="12" xfId="0" applyNumberFormat="1" applyFont="1" applyBorder="1" applyAlignment="1">
      <alignment horizontal="center" vertical="center" wrapText="1" readingOrder="2"/>
    </xf>
    <xf numFmtId="0" fontId="6" fillId="0" borderId="5" xfId="0" applyFont="1" applyBorder="1" applyAlignment="1">
      <alignment horizontal="center" vertical="center" wrapText="1" readingOrder="2"/>
    </xf>
    <xf numFmtId="0" fontId="6" fillId="0" borderId="8" xfId="0" applyFont="1" applyBorder="1" applyAlignment="1">
      <alignment horizontal="center" vertical="center" wrapText="1" readingOrder="2"/>
    </xf>
    <xf numFmtId="0" fontId="6" fillId="0" borderId="12" xfId="0" applyFont="1" applyBorder="1" applyAlignment="1">
      <alignment horizontal="center" vertical="center" wrapText="1" readingOrder="2"/>
    </xf>
    <xf numFmtId="0" fontId="9" fillId="0" borderId="5" xfId="0" applyFont="1" applyBorder="1" applyAlignment="1">
      <alignment horizontal="center" readingOrder="2"/>
    </xf>
    <xf numFmtId="0" fontId="9" fillId="0" borderId="8" xfId="0" applyFont="1" applyBorder="1" applyAlignment="1">
      <alignment horizontal="center" readingOrder="2"/>
    </xf>
    <xf numFmtId="0" fontId="9" fillId="0" borderId="12" xfId="0" applyFont="1" applyBorder="1" applyAlignment="1">
      <alignment horizontal="center" readingOrder="2"/>
    </xf>
    <xf numFmtId="14" fontId="5" fillId="0" borderId="7" xfId="0" applyNumberFormat="1" applyFont="1" applyBorder="1" applyAlignment="1">
      <alignment horizontal="center" vertical="center" wrapText="1" readingOrder="2"/>
    </xf>
    <xf numFmtId="0" fontId="5" fillId="0" borderId="10" xfId="0" applyFont="1" applyBorder="1" applyAlignment="1">
      <alignment horizontal="center" vertical="center" wrapText="1" readingOrder="2"/>
    </xf>
    <xf numFmtId="165" fontId="6" fillId="7" borderId="5" xfId="0" applyNumberFormat="1" applyFont="1" applyFill="1" applyBorder="1" applyAlignment="1">
      <alignment horizontal="center" vertical="center" wrapText="1" readingOrder="2"/>
    </xf>
    <xf numFmtId="165" fontId="6" fillId="7" borderId="8" xfId="0" applyNumberFormat="1" applyFont="1" applyFill="1" applyBorder="1" applyAlignment="1">
      <alignment horizontal="center" vertical="center" wrapText="1" readingOrder="2"/>
    </xf>
    <xf numFmtId="165" fontId="6" fillId="7" borderId="12" xfId="0" applyNumberFormat="1" applyFont="1" applyFill="1" applyBorder="1" applyAlignment="1">
      <alignment horizontal="center" vertical="center" wrapText="1" readingOrder="2"/>
    </xf>
    <xf numFmtId="0" fontId="5" fillId="0" borderId="5" xfId="0" applyFont="1" applyBorder="1" applyAlignment="1">
      <alignment horizontal="center"/>
    </xf>
    <xf numFmtId="0" fontId="5" fillId="0" borderId="8" xfId="0" applyFont="1" applyBorder="1" applyAlignment="1">
      <alignment horizontal="center"/>
    </xf>
    <xf numFmtId="0" fontId="6" fillId="0" borderId="2" xfId="0" applyFont="1" applyBorder="1" applyAlignment="1">
      <alignment horizontal="right" vertical="center" wrapText="1" readingOrder="2"/>
    </xf>
    <xf numFmtId="0" fontId="6" fillId="0" borderId="3" xfId="0" applyFont="1" applyBorder="1" applyAlignment="1">
      <alignment horizontal="right" vertical="center" wrapText="1" readingOrder="2"/>
    </xf>
    <xf numFmtId="0" fontId="6" fillId="0" borderId="4" xfId="0" applyFont="1" applyBorder="1" applyAlignment="1">
      <alignment horizontal="right" vertical="center" wrapText="1" readingOrder="2"/>
    </xf>
    <xf numFmtId="0" fontId="6" fillId="0" borderId="1" xfId="0" applyFont="1" applyBorder="1" applyAlignment="1">
      <alignment horizontal="center" vertical="center" readingOrder="2"/>
    </xf>
    <xf numFmtId="0" fontId="6" fillId="0" borderId="2" xfId="0" applyFont="1" applyBorder="1" applyAlignment="1">
      <alignment horizontal="right" vertical="top" wrapText="1" readingOrder="2"/>
    </xf>
    <xf numFmtId="0" fontId="6" fillId="0" borderId="3" xfId="0" applyFont="1" applyBorder="1" applyAlignment="1">
      <alignment horizontal="right" vertical="top" wrapText="1" readingOrder="2"/>
    </xf>
    <xf numFmtId="0" fontId="6" fillId="0" borderId="4" xfId="0" applyFont="1" applyBorder="1" applyAlignment="1">
      <alignment horizontal="right" vertical="top" wrapText="1" readingOrder="2"/>
    </xf>
    <xf numFmtId="0" fontId="7" fillId="0" borderId="1" xfId="0" applyFont="1" applyBorder="1" applyAlignment="1">
      <alignment horizontal="center" vertical="center" wrapText="1" readingOrder="2"/>
    </xf>
    <xf numFmtId="0" fontId="7" fillId="0" borderId="1" xfId="1" applyNumberFormat="1" applyFont="1" applyFill="1" applyBorder="1" applyAlignment="1">
      <alignment horizontal="center" vertical="center" wrapText="1" readingOrder="2"/>
    </xf>
    <xf numFmtId="3" fontId="7" fillId="0" borderId="1" xfId="0" applyNumberFormat="1" applyFont="1" applyBorder="1" applyAlignment="1">
      <alignment horizontal="center" vertical="center" wrapText="1" readingOrder="2"/>
    </xf>
    <xf numFmtId="0" fontId="6" fillId="0" borderId="1" xfId="0" applyFont="1" applyBorder="1" applyAlignment="1">
      <alignment horizontal="center" vertical="center" wrapText="1" readingOrder="2"/>
    </xf>
    <xf numFmtId="0" fontId="9" fillId="0" borderId="1" xfId="0" applyFont="1" applyBorder="1" applyAlignment="1">
      <alignment horizontal="center" readingOrder="2"/>
    </xf>
    <xf numFmtId="14" fontId="5" fillId="0" borderId="1" xfId="0" applyNumberFormat="1" applyFont="1" applyBorder="1" applyAlignment="1">
      <alignment horizontal="center" vertical="center" wrapText="1" readingOrder="2"/>
    </xf>
    <xf numFmtId="0" fontId="5" fillId="0" borderId="1" xfId="0" applyFont="1" applyBorder="1" applyAlignment="1">
      <alignment horizontal="center" vertical="center" wrapText="1" readingOrder="2"/>
    </xf>
  </cellXfs>
  <cellStyles count="5">
    <cellStyle name="Comma" xfId="1" builtinId="3"/>
    <cellStyle name="Normal" xfId="0" builtinId="0"/>
    <cellStyle name="טוב" xfId="2" builtinId="26"/>
    <cellStyle name="ניטראלי" xfId="4" builtinId="28"/>
    <cellStyle name="רע" xfId="3"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33573-D367-4F8A-B519-64F3CDA2DA85}">
  <dimension ref="A1:AN48"/>
  <sheetViews>
    <sheetView rightToLeft="1" tabSelected="1" workbookViewId="0">
      <selection sqref="A1:A6"/>
    </sheetView>
  </sheetViews>
  <sheetFormatPr defaultColWidth="8.75" defaultRowHeight="14.25" x14ac:dyDescent="0.2"/>
  <cols>
    <col min="1" max="1" width="4.25" style="1" customWidth="1"/>
    <col min="2" max="2" width="23.25" style="1" customWidth="1"/>
    <col min="3" max="3" width="11.25" style="1" customWidth="1"/>
    <col min="4" max="4" width="15" style="1" customWidth="1"/>
    <col min="5" max="5" width="11.25" style="1" customWidth="1"/>
    <col min="6" max="6" width="8.75" style="1"/>
    <col min="7" max="7" width="14.875" style="1" customWidth="1"/>
    <col min="8" max="8" width="7.25" style="1" customWidth="1"/>
    <col min="9" max="9" width="13.625" style="1" customWidth="1"/>
    <col min="10" max="10" width="10.25" style="1" bestFit="1" customWidth="1"/>
    <col min="11" max="11" width="15.75" style="1" customWidth="1"/>
    <col min="12" max="12" width="10.25" style="1" customWidth="1"/>
    <col min="13" max="13" width="14.25" style="27" customWidth="1"/>
    <col min="14" max="14" width="16.25" style="28" customWidth="1"/>
    <col min="15" max="15" width="13.875" style="1" customWidth="1"/>
    <col min="16" max="16" width="22.5" style="29" customWidth="1"/>
    <col min="17" max="17" width="12.75" style="29" customWidth="1"/>
    <col min="18" max="19" width="15" style="29" customWidth="1"/>
    <col min="20" max="20" width="10.875" style="30" customWidth="1"/>
    <col min="21" max="16384" width="8.75" style="1"/>
  </cols>
  <sheetData>
    <row r="1" spans="1:20" ht="15" x14ac:dyDescent="0.2">
      <c r="A1" s="32"/>
      <c r="B1" s="33" t="s">
        <v>0</v>
      </c>
      <c r="C1" s="34"/>
      <c r="D1" s="34"/>
      <c r="E1" s="34"/>
      <c r="F1" s="34"/>
      <c r="G1" s="34"/>
      <c r="H1" s="34"/>
      <c r="I1" s="34"/>
      <c r="J1" s="34"/>
      <c r="K1" s="34"/>
      <c r="L1" s="34"/>
      <c r="M1" s="34"/>
      <c r="N1" s="34"/>
      <c r="O1" s="34"/>
      <c r="P1" s="34"/>
      <c r="Q1" s="34"/>
      <c r="R1" s="34"/>
      <c r="S1" s="34"/>
      <c r="T1" s="35"/>
    </row>
    <row r="2" spans="1:20" ht="15" x14ac:dyDescent="0.2">
      <c r="A2" s="32"/>
      <c r="B2" s="36" t="s">
        <v>1</v>
      </c>
      <c r="C2" s="37"/>
      <c r="D2" s="37"/>
      <c r="E2" s="37"/>
      <c r="F2" s="37"/>
      <c r="G2" s="37"/>
      <c r="H2" s="37"/>
      <c r="I2" s="37"/>
      <c r="J2" s="37"/>
      <c r="K2" s="37"/>
      <c r="L2" s="37"/>
      <c r="M2" s="37"/>
      <c r="N2" s="37"/>
      <c r="O2" s="37"/>
      <c r="P2" s="37"/>
      <c r="Q2" s="37"/>
      <c r="R2" s="37"/>
      <c r="S2" s="37"/>
      <c r="T2" s="38"/>
    </row>
    <row r="3" spans="1:20" ht="15" x14ac:dyDescent="0.2">
      <c r="A3" s="32"/>
      <c r="B3" s="39" t="s">
        <v>2</v>
      </c>
      <c r="C3" s="40"/>
      <c r="D3" s="40"/>
      <c r="E3" s="40"/>
      <c r="F3" s="40"/>
      <c r="G3" s="40"/>
      <c r="H3" s="40"/>
      <c r="I3" s="40"/>
      <c r="J3" s="40"/>
      <c r="K3" s="40"/>
      <c r="L3" s="40"/>
      <c r="M3" s="40"/>
      <c r="N3" s="40"/>
      <c r="O3" s="40"/>
      <c r="P3" s="40"/>
      <c r="Q3" s="40"/>
      <c r="R3" s="40"/>
      <c r="S3" s="40"/>
      <c r="T3" s="41"/>
    </row>
    <row r="4" spans="1:20" ht="15" x14ac:dyDescent="0.2">
      <c r="A4" s="32"/>
      <c r="B4" s="39" t="s">
        <v>3</v>
      </c>
      <c r="C4" s="40"/>
      <c r="D4" s="40"/>
      <c r="E4" s="40"/>
      <c r="F4" s="40"/>
      <c r="G4" s="40"/>
      <c r="H4" s="40"/>
      <c r="I4" s="40"/>
      <c r="J4" s="40"/>
      <c r="K4" s="40"/>
      <c r="L4" s="40"/>
      <c r="M4" s="40"/>
      <c r="N4" s="40"/>
      <c r="O4" s="40"/>
      <c r="P4" s="40"/>
      <c r="Q4" s="40"/>
      <c r="R4" s="40"/>
      <c r="S4" s="40"/>
      <c r="T4" s="41"/>
    </row>
    <row r="5" spans="1:20" ht="15" x14ac:dyDescent="0.2">
      <c r="A5" s="32"/>
      <c r="B5" s="39" t="s">
        <v>4</v>
      </c>
      <c r="C5" s="40"/>
      <c r="D5" s="40"/>
      <c r="E5" s="40"/>
      <c r="F5" s="40"/>
      <c r="G5" s="40"/>
      <c r="H5" s="40"/>
      <c r="I5" s="40"/>
      <c r="J5" s="40"/>
      <c r="K5" s="40"/>
      <c r="L5" s="40"/>
      <c r="M5" s="40"/>
      <c r="N5" s="40"/>
      <c r="O5" s="40"/>
      <c r="P5" s="40"/>
      <c r="Q5" s="40"/>
      <c r="R5" s="40"/>
      <c r="S5" s="40"/>
      <c r="T5" s="41"/>
    </row>
    <row r="6" spans="1:20" s="6" customFormat="1" ht="60" x14ac:dyDescent="0.2">
      <c r="A6" s="32"/>
      <c r="B6" s="2" t="s">
        <v>5</v>
      </c>
      <c r="C6" s="2" t="s">
        <v>6</v>
      </c>
      <c r="D6" s="2" t="s">
        <v>7</v>
      </c>
      <c r="E6" s="2" t="s">
        <v>8</v>
      </c>
      <c r="F6" s="2" t="s">
        <v>9</v>
      </c>
      <c r="G6" s="2" t="s">
        <v>10</v>
      </c>
      <c r="H6" s="2" t="s">
        <v>11</v>
      </c>
      <c r="I6" s="2" t="s">
        <v>12</v>
      </c>
      <c r="J6" s="2" t="s">
        <v>13</v>
      </c>
      <c r="K6" s="2" t="s">
        <v>14</v>
      </c>
      <c r="L6" s="3" t="s">
        <v>15</v>
      </c>
      <c r="M6" s="4" t="s">
        <v>16</v>
      </c>
      <c r="N6" s="5" t="s">
        <v>17</v>
      </c>
      <c r="O6" s="2" t="s">
        <v>18</v>
      </c>
      <c r="P6" s="2" t="s">
        <v>19</v>
      </c>
      <c r="Q6" s="2" t="s">
        <v>20</v>
      </c>
      <c r="R6" s="2" t="s">
        <v>21</v>
      </c>
      <c r="S6" s="2" t="s">
        <v>22</v>
      </c>
      <c r="T6" s="2" t="s">
        <v>23</v>
      </c>
    </row>
    <row r="7" spans="1:20" ht="15" x14ac:dyDescent="0.2">
      <c r="A7" s="42" t="s">
        <v>24</v>
      </c>
      <c r="B7" s="43"/>
      <c r="C7" s="43"/>
      <c r="D7" s="43"/>
      <c r="E7" s="43"/>
      <c r="F7" s="43"/>
      <c r="G7" s="43"/>
      <c r="H7" s="43"/>
      <c r="I7" s="43"/>
      <c r="J7" s="43"/>
      <c r="K7" s="43"/>
      <c r="L7" s="43"/>
      <c r="M7" s="43"/>
      <c r="N7" s="43"/>
      <c r="O7" s="43"/>
      <c r="P7" s="43"/>
      <c r="Q7" s="43"/>
      <c r="R7" s="43"/>
      <c r="S7" s="44"/>
      <c r="T7" s="7"/>
    </row>
    <row r="8" spans="1:20" ht="40.5" customHeight="1" x14ac:dyDescent="0.2">
      <c r="A8" s="45">
        <v>1</v>
      </c>
      <c r="B8" s="48" t="s">
        <v>25</v>
      </c>
      <c r="C8" s="51" t="s">
        <v>26</v>
      </c>
      <c r="D8" s="54" t="s">
        <v>27</v>
      </c>
      <c r="E8" s="51" t="s">
        <v>28</v>
      </c>
      <c r="F8" s="57" t="s">
        <v>29</v>
      </c>
      <c r="G8" s="8" t="s">
        <v>30</v>
      </c>
      <c r="H8" s="9" t="s">
        <v>31</v>
      </c>
      <c r="I8" s="9">
        <v>100</v>
      </c>
      <c r="J8" s="10" t="s">
        <v>32</v>
      </c>
      <c r="K8" s="10">
        <v>200</v>
      </c>
      <c r="L8" s="9">
        <v>576</v>
      </c>
      <c r="M8" s="10">
        <f>K8*L8</f>
        <v>115200</v>
      </c>
      <c r="N8" s="10">
        <f>M8*117/100</f>
        <v>134784</v>
      </c>
      <c r="O8" s="60" t="s">
        <v>33</v>
      </c>
      <c r="P8" s="60" t="s">
        <v>34</v>
      </c>
      <c r="Q8" s="63"/>
      <c r="R8" s="68">
        <f>N8</f>
        <v>134784</v>
      </c>
      <c r="S8" s="66">
        <v>44882</v>
      </c>
      <c r="T8" s="71" t="s">
        <v>35</v>
      </c>
    </row>
    <row r="9" spans="1:20" ht="26.45" customHeight="1" x14ac:dyDescent="0.2">
      <c r="A9" s="46"/>
      <c r="B9" s="49"/>
      <c r="C9" s="52"/>
      <c r="D9" s="55"/>
      <c r="E9" s="52"/>
      <c r="F9" s="58"/>
      <c r="G9" s="11" t="s">
        <v>36</v>
      </c>
      <c r="H9" s="12" t="s">
        <v>31</v>
      </c>
      <c r="I9" s="12">
        <v>80</v>
      </c>
      <c r="J9" s="13" t="s">
        <v>32</v>
      </c>
      <c r="K9" s="13">
        <v>250</v>
      </c>
      <c r="L9" s="11">
        <v>576</v>
      </c>
      <c r="M9" s="14">
        <f>K9*L9</f>
        <v>144000</v>
      </c>
      <c r="N9" s="14">
        <f>M9*117/100</f>
        <v>168480</v>
      </c>
      <c r="O9" s="61"/>
      <c r="P9" s="61"/>
      <c r="Q9" s="64"/>
      <c r="R9" s="69"/>
      <c r="S9" s="67"/>
      <c r="T9" s="72"/>
    </row>
    <row r="10" spans="1:20" ht="26.25" customHeight="1" x14ac:dyDescent="0.2">
      <c r="A10" s="46"/>
      <c r="B10" s="49"/>
      <c r="C10" s="52"/>
      <c r="D10" s="55"/>
      <c r="E10" s="52"/>
      <c r="F10" s="58"/>
      <c r="G10" s="11" t="s">
        <v>37</v>
      </c>
      <c r="H10" s="12" t="s">
        <v>31</v>
      </c>
      <c r="I10" s="12">
        <v>71</v>
      </c>
      <c r="J10" s="13" t="s">
        <v>32</v>
      </c>
      <c r="K10" s="13">
        <v>300</v>
      </c>
      <c r="L10" s="11">
        <v>576</v>
      </c>
      <c r="M10" s="14">
        <f>K10*L10</f>
        <v>172800</v>
      </c>
      <c r="N10" s="14">
        <f>M10*117/100</f>
        <v>202176</v>
      </c>
      <c r="O10" s="61"/>
      <c r="P10" s="61"/>
      <c r="Q10" s="64"/>
      <c r="R10" s="69"/>
      <c r="S10" s="67"/>
      <c r="T10" s="72"/>
    </row>
    <row r="11" spans="1:20" ht="26.25" customHeight="1" x14ac:dyDescent="0.2">
      <c r="A11" s="46"/>
      <c r="B11" s="50"/>
      <c r="C11" s="53"/>
      <c r="D11" s="56"/>
      <c r="E11" s="53"/>
      <c r="F11" s="59"/>
      <c r="G11" s="11" t="s">
        <v>38</v>
      </c>
      <c r="H11" s="12" t="s">
        <v>31</v>
      </c>
      <c r="I11" s="12">
        <v>68</v>
      </c>
      <c r="J11" s="13" t="s">
        <v>32</v>
      </c>
      <c r="K11" s="13">
        <v>320</v>
      </c>
      <c r="L11" s="11">
        <v>576</v>
      </c>
      <c r="M11" s="14">
        <f>K11*L11</f>
        <v>184320</v>
      </c>
      <c r="N11" s="14">
        <f>M11*117/100</f>
        <v>215654.39999999999</v>
      </c>
      <c r="O11" s="62"/>
      <c r="P11" s="62"/>
      <c r="Q11" s="65"/>
      <c r="R11" s="70"/>
      <c r="S11" s="15"/>
      <c r="T11" s="16"/>
    </row>
    <row r="12" spans="1:20" ht="30.75" customHeight="1" x14ac:dyDescent="0.2">
      <c r="A12" s="47"/>
      <c r="B12" s="73" t="s">
        <v>39</v>
      </c>
      <c r="C12" s="74"/>
      <c r="D12" s="74"/>
      <c r="E12" s="74"/>
      <c r="F12" s="74"/>
      <c r="G12" s="74"/>
      <c r="H12" s="74"/>
      <c r="I12" s="74"/>
      <c r="J12" s="74"/>
      <c r="K12" s="74"/>
      <c r="L12" s="74"/>
      <c r="M12" s="74"/>
      <c r="N12" s="74"/>
      <c r="O12" s="74"/>
      <c r="P12" s="74"/>
      <c r="Q12" s="74"/>
      <c r="R12" s="74"/>
      <c r="S12" s="75"/>
      <c r="T12" s="17"/>
    </row>
    <row r="13" spans="1:20" ht="15" x14ac:dyDescent="0.2">
      <c r="A13" s="42" t="s">
        <v>40</v>
      </c>
      <c r="B13" s="43"/>
      <c r="C13" s="43"/>
      <c r="D13" s="43"/>
      <c r="E13" s="43"/>
      <c r="F13" s="43"/>
      <c r="G13" s="43"/>
      <c r="H13" s="43"/>
      <c r="I13" s="43"/>
      <c r="J13" s="43"/>
      <c r="K13" s="43"/>
      <c r="L13" s="43"/>
      <c r="M13" s="43"/>
      <c r="N13" s="43"/>
      <c r="O13" s="43"/>
      <c r="P13" s="43"/>
      <c r="Q13" s="43"/>
      <c r="R13" s="43"/>
      <c r="S13" s="44"/>
      <c r="T13" s="7"/>
    </row>
    <row r="14" spans="1:20" ht="40.5" customHeight="1" x14ac:dyDescent="0.2">
      <c r="A14" s="45">
        <v>2</v>
      </c>
      <c r="B14" s="48" t="s">
        <v>41</v>
      </c>
      <c r="C14" s="51" t="s">
        <v>26</v>
      </c>
      <c r="D14" s="54" t="s">
        <v>27</v>
      </c>
      <c r="E14" s="51" t="s">
        <v>42</v>
      </c>
      <c r="F14" s="57" t="s">
        <v>29</v>
      </c>
      <c r="G14" s="8" t="s">
        <v>43</v>
      </c>
      <c r="H14" s="9" t="s">
        <v>31</v>
      </c>
      <c r="I14" s="9">
        <v>100</v>
      </c>
      <c r="J14" s="10" t="s">
        <v>32</v>
      </c>
      <c r="K14" s="10">
        <v>128.21</v>
      </c>
      <c r="L14" s="9">
        <v>140</v>
      </c>
      <c r="M14" s="10">
        <f>K14*L14</f>
        <v>17949.400000000001</v>
      </c>
      <c r="N14" s="10">
        <f>M14*1.17</f>
        <v>21000.797999999999</v>
      </c>
      <c r="O14" s="60" t="s">
        <v>33</v>
      </c>
      <c r="P14" s="60" t="s">
        <v>44</v>
      </c>
      <c r="Q14" s="63"/>
      <c r="R14" s="68">
        <f>N14</f>
        <v>21000.797999999999</v>
      </c>
      <c r="S14" s="66">
        <v>44882</v>
      </c>
      <c r="T14" s="71" t="s">
        <v>35</v>
      </c>
    </row>
    <row r="15" spans="1:20" ht="26.45" customHeight="1" x14ac:dyDescent="0.2">
      <c r="A15" s="46"/>
      <c r="B15" s="49"/>
      <c r="C15" s="52"/>
      <c r="D15" s="55"/>
      <c r="E15" s="52"/>
      <c r="F15" s="58"/>
      <c r="G15" s="12" t="s">
        <v>45</v>
      </c>
      <c r="H15" s="12" t="s">
        <v>31</v>
      </c>
      <c r="I15" s="11">
        <v>70</v>
      </c>
      <c r="J15" s="13" t="s">
        <v>32</v>
      </c>
      <c r="K15" s="13">
        <v>136.75</v>
      </c>
      <c r="L15" s="11">
        <v>140</v>
      </c>
      <c r="M15" s="14">
        <f>K15*L15</f>
        <v>19145</v>
      </c>
      <c r="N15" s="18">
        <f t="shared" ref="N15:N17" si="0">M15*1.17</f>
        <v>22399.649999999998</v>
      </c>
      <c r="O15" s="61"/>
      <c r="P15" s="61"/>
      <c r="Q15" s="64"/>
      <c r="R15" s="69"/>
      <c r="S15" s="67"/>
      <c r="T15" s="72"/>
    </row>
    <row r="16" spans="1:20" ht="26.25" customHeight="1" x14ac:dyDescent="0.2">
      <c r="A16" s="46"/>
      <c r="B16" s="49"/>
      <c r="C16" s="52"/>
      <c r="D16" s="55"/>
      <c r="E16" s="52"/>
      <c r="F16" s="58"/>
      <c r="G16" s="11" t="s">
        <v>46</v>
      </c>
      <c r="H16" s="12" t="s">
        <v>31</v>
      </c>
      <c r="I16" s="11">
        <v>67</v>
      </c>
      <c r="J16" s="13" t="s">
        <v>32</v>
      </c>
      <c r="K16" s="13">
        <v>145.30000000000001</v>
      </c>
      <c r="L16" s="11">
        <v>140</v>
      </c>
      <c r="M16" s="14">
        <f>K16*L16</f>
        <v>20342</v>
      </c>
      <c r="N16" s="18">
        <f t="shared" si="0"/>
        <v>23800.14</v>
      </c>
      <c r="O16" s="61"/>
      <c r="P16" s="61"/>
      <c r="Q16" s="64"/>
      <c r="R16" s="69"/>
      <c r="S16" s="67"/>
      <c r="T16" s="72"/>
    </row>
    <row r="17" spans="1:40" ht="26.25" customHeight="1" x14ac:dyDescent="0.2">
      <c r="A17" s="46"/>
      <c r="B17" s="50"/>
      <c r="C17" s="53"/>
      <c r="D17" s="56"/>
      <c r="E17" s="53"/>
      <c r="F17" s="59"/>
      <c r="G17" s="11" t="s">
        <v>47</v>
      </c>
      <c r="H17" s="12" t="s">
        <v>31</v>
      </c>
      <c r="I17" s="11">
        <v>61</v>
      </c>
      <c r="J17" s="13" t="s">
        <v>32</v>
      </c>
      <c r="K17" s="13">
        <v>170.94</v>
      </c>
      <c r="L17" s="11">
        <v>140</v>
      </c>
      <c r="M17" s="14">
        <f>K17*L17</f>
        <v>23931.599999999999</v>
      </c>
      <c r="N17" s="18">
        <f t="shared" si="0"/>
        <v>27999.971999999998</v>
      </c>
      <c r="O17" s="62"/>
      <c r="P17" s="62"/>
      <c r="Q17" s="65"/>
      <c r="R17" s="70"/>
      <c r="S17" s="15"/>
      <c r="T17" s="16"/>
    </row>
    <row r="18" spans="1:40" ht="30.75" customHeight="1" x14ac:dyDescent="0.2">
      <c r="A18" s="47"/>
      <c r="B18" s="73" t="s">
        <v>48</v>
      </c>
      <c r="C18" s="74"/>
      <c r="D18" s="74"/>
      <c r="E18" s="74"/>
      <c r="F18" s="74"/>
      <c r="G18" s="74"/>
      <c r="H18" s="74"/>
      <c r="I18" s="74"/>
      <c r="J18" s="74"/>
      <c r="K18" s="74"/>
      <c r="L18" s="74"/>
      <c r="M18" s="74"/>
      <c r="N18" s="74"/>
      <c r="O18" s="74"/>
      <c r="P18" s="74"/>
      <c r="Q18" s="74"/>
      <c r="R18" s="74"/>
      <c r="S18" s="75"/>
      <c r="T18" s="17"/>
    </row>
    <row r="19" spans="1:40" ht="15" x14ac:dyDescent="0.2">
      <c r="A19" s="42" t="s">
        <v>49</v>
      </c>
      <c r="B19" s="43"/>
      <c r="C19" s="43"/>
      <c r="D19" s="43"/>
      <c r="E19" s="43"/>
      <c r="F19" s="43"/>
      <c r="G19" s="43"/>
      <c r="H19" s="43"/>
      <c r="I19" s="43"/>
      <c r="J19" s="43"/>
      <c r="K19" s="43"/>
      <c r="L19" s="43"/>
      <c r="M19" s="43"/>
      <c r="N19" s="43"/>
      <c r="O19" s="43"/>
      <c r="P19" s="43"/>
      <c r="Q19" s="43"/>
      <c r="R19" s="43"/>
      <c r="S19" s="44"/>
      <c r="T19" s="7"/>
    </row>
    <row r="20" spans="1:40" ht="40.5" customHeight="1" x14ac:dyDescent="0.2">
      <c r="A20" s="45">
        <v>3</v>
      </c>
      <c r="B20" s="48" t="s">
        <v>50</v>
      </c>
      <c r="C20" s="51" t="s">
        <v>26</v>
      </c>
      <c r="D20" s="54" t="s">
        <v>27</v>
      </c>
      <c r="E20" s="51" t="s">
        <v>42</v>
      </c>
      <c r="F20" s="57" t="s">
        <v>29</v>
      </c>
      <c r="G20" s="8" t="s">
        <v>51</v>
      </c>
      <c r="H20" s="9" t="s">
        <v>31</v>
      </c>
      <c r="I20" s="9">
        <v>100</v>
      </c>
      <c r="J20" s="10" t="s">
        <v>32</v>
      </c>
      <c r="K20" s="10">
        <v>128.21</v>
      </c>
      <c r="L20" s="9">
        <v>140</v>
      </c>
      <c r="M20" s="10">
        <f>K20*L20</f>
        <v>17949.400000000001</v>
      </c>
      <c r="N20" s="10">
        <f>M20*1.17</f>
        <v>21000.797999999999</v>
      </c>
      <c r="O20" s="60" t="s">
        <v>33</v>
      </c>
      <c r="P20" s="60" t="s">
        <v>52</v>
      </c>
      <c r="Q20" s="63"/>
      <c r="R20" s="68">
        <f>N20</f>
        <v>21000.797999999999</v>
      </c>
      <c r="S20" s="66">
        <v>44882</v>
      </c>
      <c r="T20" s="71" t="s">
        <v>35</v>
      </c>
    </row>
    <row r="21" spans="1:40" ht="26.45" customHeight="1" x14ac:dyDescent="0.2">
      <c r="A21" s="46"/>
      <c r="B21" s="49"/>
      <c r="C21" s="52"/>
      <c r="D21" s="55"/>
      <c r="E21" s="52"/>
      <c r="F21" s="58"/>
      <c r="G21" s="12" t="s">
        <v>53</v>
      </c>
      <c r="H21" s="12" t="s">
        <v>31</v>
      </c>
      <c r="I21" s="11">
        <v>92</v>
      </c>
      <c r="J21" s="13" t="s">
        <v>32</v>
      </c>
      <c r="K21" s="13">
        <v>145.30000000000001</v>
      </c>
      <c r="L21" s="11">
        <v>140</v>
      </c>
      <c r="M21" s="14">
        <f>K21*L21</f>
        <v>20342</v>
      </c>
      <c r="N21" s="18">
        <f t="shared" ref="N21:N23" si="1">M21*1.17</f>
        <v>23800.14</v>
      </c>
      <c r="O21" s="61"/>
      <c r="P21" s="61"/>
      <c r="Q21" s="64"/>
      <c r="R21" s="69"/>
      <c r="S21" s="67"/>
      <c r="T21" s="72"/>
    </row>
    <row r="22" spans="1:40" ht="26.25" customHeight="1" x14ac:dyDescent="0.2">
      <c r="A22" s="46"/>
      <c r="B22" s="49"/>
      <c r="C22" s="52"/>
      <c r="D22" s="55"/>
      <c r="E22" s="52"/>
      <c r="F22" s="58"/>
      <c r="G22" s="11" t="s">
        <v>54</v>
      </c>
      <c r="H22" s="12" t="s">
        <v>31</v>
      </c>
      <c r="I22" s="11">
        <v>83</v>
      </c>
      <c r="J22" s="13" t="s">
        <v>32</v>
      </c>
      <c r="K22" s="13">
        <v>170.94</v>
      </c>
      <c r="L22" s="11">
        <v>140</v>
      </c>
      <c r="M22" s="14">
        <f>K22*L22</f>
        <v>23931.599999999999</v>
      </c>
      <c r="N22" s="18">
        <f t="shared" si="1"/>
        <v>27999.971999999998</v>
      </c>
      <c r="O22" s="61"/>
      <c r="P22" s="61"/>
      <c r="Q22" s="64"/>
      <c r="R22" s="69"/>
      <c r="S22" s="67"/>
      <c r="T22" s="72"/>
    </row>
    <row r="23" spans="1:40" ht="26.25" customHeight="1" x14ac:dyDescent="0.2">
      <c r="A23" s="46"/>
      <c r="B23" s="50"/>
      <c r="C23" s="53"/>
      <c r="D23" s="56"/>
      <c r="E23" s="53"/>
      <c r="F23" s="59"/>
      <c r="G23" s="11" t="s">
        <v>55</v>
      </c>
      <c r="H23" s="12" t="s">
        <v>31</v>
      </c>
      <c r="I23" s="11">
        <v>83</v>
      </c>
      <c r="J23" s="13" t="s">
        <v>32</v>
      </c>
      <c r="K23" s="13">
        <v>170.94</v>
      </c>
      <c r="L23" s="11">
        <v>140</v>
      </c>
      <c r="M23" s="14">
        <f>K23*L23</f>
        <v>23931.599999999999</v>
      </c>
      <c r="N23" s="18">
        <f t="shared" si="1"/>
        <v>27999.971999999998</v>
      </c>
      <c r="O23" s="62"/>
      <c r="P23" s="62"/>
      <c r="Q23" s="65"/>
      <c r="R23" s="70"/>
      <c r="S23" s="15"/>
      <c r="T23" s="16"/>
    </row>
    <row r="24" spans="1:40" ht="30.75" customHeight="1" x14ac:dyDescent="0.2">
      <c r="A24" s="47"/>
      <c r="B24" s="73" t="s">
        <v>56</v>
      </c>
      <c r="C24" s="74"/>
      <c r="D24" s="74"/>
      <c r="E24" s="74"/>
      <c r="F24" s="74"/>
      <c r="G24" s="74"/>
      <c r="H24" s="74"/>
      <c r="I24" s="74"/>
      <c r="J24" s="74"/>
      <c r="K24" s="74"/>
      <c r="L24" s="74"/>
      <c r="M24" s="74"/>
      <c r="N24" s="74"/>
      <c r="O24" s="74"/>
      <c r="P24" s="74"/>
      <c r="Q24" s="74"/>
      <c r="R24" s="74"/>
      <c r="S24" s="75"/>
      <c r="T24" s="17"/>
    </row>
    <row r="25" spans="1:40" ht="14.25" customHeight="1" x14ac:dyDescent="0.2">
      <c r="A25" s="42" t="s">
        <v>57</v>
      </c>
      <c r="B25" s="43"/>
      <c r="C25" s="43"/>
      <c r="D25" s="43"/>
      <c r="E25" s="43"/>
      <c r="F25" s="43"/>
      <c r="G25" s="43"/>
      <c r="H25" s="43"/>
      <c r="I25" s="43"/>
      <c r="J25" s="43"/>
      <c r="K25" s="43"/>
      <c r="L25" s="43"/>
      <c r="M25" s="43"/>
      <c r="N25" s="43"/>
      <c r="O25" s="43"/>
      <c r="P25" s="43"/>
      <c r="Q25" s="43"/>
      <c r="R25" s="43"/>
      <c r="S25" s="44"/>
      <c r="T25" s="7"/>
    </row>
    <row r="26" spans="1:40" ht="42.75" customHeight="1" x14ac:dyDescent="0.2">
      <c r="A26" s="76">
        <v>4</v>
      </c>
      <c r="B26" s="6" t="s">
        <v>58</v>
      </c>
      <c r="C26" s="19" t="s">
        <v>59</v>
      </c>
      <c r="D26" s="19">
        <v>1812520750</v>
      </c>
      <c r="E26" s="20"/>
      <c r="F26" s="20" t="s">
        <v>29</v>
      </c>
      <c r="G26" s="8" t="s">
        <v>60</v>
      </c>
      <c r="H26" s="9" t="s">
        <v>31</v>
      </c>
      <c r="I26" s="21">
        <v>100</v>
      </c>
      <c r="J26" s="10" t="s">
        <v>32</v>
      </c>
      <c r="K26" s="10">
        <v>128.21</v>
      </c>
      <c r="L26" s="9">
        <v>1400</v>
      </c>
      <c r="M26" s="10">
        <f>K26*L26</f>
        <v>179494</v>
      </c>
      <c r="N26" s="10">
        <f>M26*117/100</f>
        <v>210007.98</v>
      </c>
      <c r="O26" s="22" t="s">
        <v>61</v>
      </c>
      <c r="P26" s="22" t="s">
        <v>62</v>
      </c>
      <c r="Q26" s="23"/>
      <c r="R26" s="24">
        <f>N26</f>
        <v>210007.98</v>
      </c>
      <c r="S26" s="25">
        <v>44871</v>
      </c>
      <c r="T26" s="7" t="s">
        <v>35</v>
      </c>
    </row>
    <row r="27" spans="1:40" ht="22.5" customHeight="1" x14ac:dyDescent="0.2">
      <c r="A27" s="76"/>
      <c r="B27" s="73" t="s">
        <v>63</v>
      </c>
      <c r="C27" s="74"/>
      <c r="D27" s="74"/>
      <c r="E27" s="74"/>
      <c r="F27" s="74"/>
      <c r="G27" s="74"/>
      <c r="H27" s="74"/>
      <c r="I27" s="74"/>
      <c r="J27" s="74"/>
      <c r="K27" s="74"/>
      <c r="L27" s="74"/>
      <c r="M27" s="74"/>
      <c r="N27" s="74"/>
      <c r="O27" s="74"/>
      <c r="P27" s="74"/>
      <c r="Q27" s="74"/>
      <c r="R27" s="74"/>
      <c r="S27" s="75"/>
      <c r="T27" s="17"/>
    </row>
    <row r="28" spans="1:40" ht="15" x14ac:dyDescent="0.2">
      <c r="A28" s="42" t="s">
        <v>64</v>
      </c>
      <c r="B28" s="43"/>
      <c r="C28" s="43"/>
      <c r="D28" s="43"/>
      <c r="E28" s="43"/>
      <c r="F28" s="43"/>
      <c r="G28" s="43"/>
      <c r="H28" s="43"/>
      <c r="I28" s="43"/>
      <c r="J28" s="43"/>
      <c r="K28" s="43"/>
      <c r="L28" s="43"/>
      <c r="M28" s="43"/>
      <c r="N28" s="43"/>
      <c r="O28" s="43"/>
      <c r="P28" s="43"/>
      <c r="Q28" s="43"/>
      <c r="R28" s="43"/>
      <c r="S28" s="44"/>
      <c r="T28" s="7"/>
    </row>
    <row r="29" spans="1:40" ht="63" customHeight="1" x14ac:dyDescent="0.2">
      <c r="A29" s="76">
        <v>5</v>
      </c>
      <c r="B29" s="19" t="s">
        <v>65</v>
      </c>
      <c r="C29" s="19" t="s">
        <v>66</v>
      </c>
      <c r="D29" s="19" t="s">
        <v>27</v>
      </c>
      <c r="E29" s="20" t="s">
        <v>67</v>
      </c>
      <c r="F29" s="20" t="s">
        <v>68</v>
      </c>
      <c r="G29" s="26" t="s">
        <v>69</v>
      </c>
      <c r="H29" s="9" t="s">
        <v>70</v>
      </c>
      <c r="I29" s="21">
        <v>100</v>
      </c>
      <c r="J29" s="10" t="s">
        <v>32</v>
      </c>
      <c r="K29" s="10">
        <v>200</v>
      </c>
      <c r="L29" s="9">
        <v>100</v>
      </c>
      <c r="M29" s="10">
        <f>K29*L29</f>
        <v>20000</v>
      </c>
      <c r="N29" s="10">
        <f>M29*117/100</f>
        <v>23400</v>
      </c>
      <c r="O29" s="22" t="s">
        <v>71</v>
      </c>
      <c r="P29" s="22" t="s">
        <v>72</v>
      </c>
      <c r="Q29" s="23"/>
      <c r="R29" s="24">
        <f>N29</f>
        <v>23400</v>
      </c>
      <c r="S29" s="25">
        <v>44880</v>
      </c>
      <c r="T29" s="7" t="s">
        <v>35</v>
      </c>
    </row>
    <row r="30" spans="1:40" ht="45" customHeight="1" x14ac:dyDescent="0.2">
      <c r="A30" s="76"/>
      <c r="B30" s="77" t="s">
        <v>73</v>
      </c>
      <c r="C30" s="78"/>
      <c r="D30" s="78"/>
      <c r="E30" s="78"/>
      <c r="F30" s="78"/>
      <c r="G30" s="78"/>
      <c r="H30" s="78"/>
      <c r="I30" s="78"/>
      <c r="J30" s="78"/>
      <c r="K30" s="78"/>
      <c r="L30" s="78"/>
      <c r="M30" s="78"/>
      <c r="N30" s="78"/>
      <c r="O30" s="78"/>
      <c r="P30" s="78"/>
      <c r="Q30" s="78"/>
      <c r="R30" s="78"/>
      <c r="S30" s="79"/>
      <c r="T30" s="17"/>
    </row>
    <row r="31" spans="1:40" ht="15" x14ac:dyDescent="0.2">
      <c r="A31" s="42" t="s">
        <v>74</v>
      </c>
      <c r="B31" s="43"/>
      <c r="C31" s="43"/>
      <c r="D31" s="43"/>
      <c r="E31" s="43"/>
      <c r="F31" s="43"/>
      <c r="G31" s="43"/>
      <c r="H31" s="43"/>
      <c r="I31" s="43"/>
      <c r="J31" s="43"/>
      <c r="K31" s="43"/>
      <c r="L31" s="43"/>
      <c r="M31" s="43"/>
      <c r="N31" s="43"/>
      <c r="O31" s="43"/>
      <c r="P31" s="43"/>
      <c r="Q31" s="43"/>
      <c r="R31" s="43"/>
      <c r="S31" s="44"/>
      <c r="T31" s="7"/>
      <c r="AG31" s="27"/>
      <c r="AH31" s="28"/>
      <c r="AJ31" s="29"/>
      <c r="AK31" s="29"/>
      <c r="AL31" s="29"/>
      <c r="AM31" s="29"/>
      <c r="AN31" s="30"/>
    </row>
    <row r="32" spans="1:40" x14ac:dyDescent="0.2">
      <c r="A32" s="76">
        <v>6</v>
      </c>
      <c r="B32" s="80" t="s">
        <v>75</v>
      </c>
      <c r="C32" s="80" t="s">
        <v>76</v>
      </c>
      <c r="D32" s="81">
        <v>1711000750</v>
      </c>
      <c r="E32" s="82" t="s">
        <v>77</v>
      </c>
      <c r="F32" s="82" t="s">
        <v>29</v>
      </c>
      <c r="G32" s="31" t="s">
        <v>78</v>
      </c>
      <c r="H32" s="9" t="s">
        <v>31</v>
      </c>
      <c r="I32" s="21">
        <v>100</v>
      </c>
      <c r="J32" s="10" t="s">
        <v>32</v>
      </c>
      <c r="K32" s="10">
        <v>170.94</v>
      </c>
      <c r="L32" s="9">
        <v>8</v>
      </c>
      <c r="M32" s="10">
        <f>K32*L32</f>
        <v>1367.52</v>
      </c>
      <c r="N32" s="10">
        <f>M32*117/100</f>
        <v>1599.9983999999999</v>
      </c>
      <c r="O32" s="83" t="s">
        <v>33</v>
      </c>
      <c r="P32" s="83" t="s">
        <v>79</v>
      </c>
      <c r="Q32" s="84"/>
      <c r="R32" s="68">
        <f>N32*11</f>
        <v>17599.982400000001</v>
      </c>
      <c r="S32" s="85">
        <v>44882</v>
      </c>
      <c r="T32" s="71" t="s">
        <v>35</v>
      </c>
      <c r="AG32" s="27"/>
      <c r="AH32" s="28"/>
      <c r="AJ32" s="29"/>
      <c r="AK32" s="29"/>
      <c r="AL32" s="29"/>
      <c r="AM32" s="29"/>
      <c r="AN32" s="30"/>
    </row>
    <row r="33" spans="1:40" ht="15" customHeight="1" x14ac:dyDescent="0.2">
      <c r="A33" s="76"/>
      <c r="B33" s="80"/>
      <c r="C33" s="80"/>
      <c r="D33" s="81"/>
      <c r="E33" s="82"/>
      <c r="F33" s="82"/>
      <c r="G33" s="31" t="s">
        <v>80</v>
      </c>
      <c r="H33" s="8" t="s">
        <v>31</v>
      </c>
      <c r="I33" s="21">
        <v>100</v>
      </c>
      <c r="J33" s="10" t="s">
        <v>32</v>
      </c>
      <c r="K33" s="10">
        <v>170.94</v>
      </c>
      <c r="L33" s="9">
        <v>8</v>
      </c>
      <c r="M33" s="10">
        <f>K33*L33</f>
        <v>1367.52</v>
      </c>
      <c r="N33" s="10">
        <f>M33*117/100</f>
        <v>1599.9983999999999</v>
      </c>
      <c r="O33" s="83"/>
      <c r="P33" s="83"/>
      <c r="Q33" s="84"/>
      <c r="R33" s="69"/>
      <c r="S33" s="86"/>
      <c r="T33" s="72"/>
      <c r="AG33" s="27"/>
      <c r="AH33" s="28"/>
      <c r="AJ33" s="29"/>
      <c r="AK33" s="29"/>
      <c r="AL33" s="29"/>
      <c r="AM33" s="29"/>
      <c r="AN33" s="30"/>
    </row>
    <row r="34" spans="1:40" ht="15" customHeight="1" x14ac:dyDescent="0.2">
      <c r="A34" s="76"/>
      <c r="B34" s="80"/>
      <c r="C34" s="80"/>
      <c r="D34" s="81"/>
      <c r="E34" s="82"/>
      <c r="F34" s="82"/>
      <c r="G34" s="31" t="s">
        <v>81</v>
      </c>
      <c r="H34" s="8" t="s">
        <v>31</v>
      </c>
      <c r="I34" s="21">
        <v>100</v>
      </c>
      <c r="J34" s="10" t="s">
        <v>32</v>
      </c>
      <c r="K34" s="10">
        <v>170.94</v>
      </c>
      <c r="L34" s="9">
        <v>8</v>
      </c>
      <c r="M34" s="10">
        <f t="shared" ref="M34:M42" si="2">K34*L34</f>
        <v>1367.52</v>
      </c>
      <c r="N34" s="10">
        <f t="shared" ref="N34:N42" si="3">M34*117/100</f>
        <v>1599.9983999999999</v>
      </c>
      <c r="O34" s="83"/>
      <c r="P34" s="83"/>
      <c r="Q34" s="84"/>
      <c r="R34" s="69"/>
      <c r="S34" s="86"/>
      <c r="T34" s="72"/>
      <c r="AG34" s="27"/>
      <c r="AH34" s="28"/>
      <c r="AJ34" s="29"/>
      <c r="AK34" s="29"/>
      <c r="AL34" s="29"/>
      <c r="AM34" s="29"/>
      <c r="AN34" s="30"/>
    </row>
    <row r="35" spans="1:40" ht="15" customHeight="1" x14ac:dyDescent="0.2">
      <c r="A35" s="76"/>
      <c r="B35" s="80"/>
      <c r="C35" s="80"/>
      <c r="D35" s="81"/>
      <c r="E35" s="82"/>
      <c r="F35" s="82"/>
      <c r="G35" s="31" t="s">
        <v>82</v>
      </c>
      <c r="H35" s="8" t="s">
        <v>31</v>
      </c>
      <c r="I35" s="21">
        <v>100</v>
      </c>
      <c r="J35" s="10" t="s">
        <v>32</v>
      </c>
      <c r="K35" s="10">
        <v>170.94</v>
      </c>
      <c r="L35" s="9">
        <v>8</v>
      </c>
      <c r="M35" s="10">
        <f t="shared" si="2"/>
        <v>1367.52</v>
      </c>
      <c r="N35" s="10">
        <f t="shared" si="3"/>
        <v>1599.9983999999999</v>
      </c>
      <c r="O35" s="83"/>
      <c r="P35" s="83"/>
      <c r="Q35" s="84"/>
      <c r="R35" s="69"/>
      <c r="S35" s="86"/>
      <c r="T35" s="72"/>
      <c r="AG35" s="27"/>
      <c r="AH35" s="28"/>
      <c r="AJ35" s="29"/>
      <c r="AK35" s="29"/>
      <c r="AL35" s="29"/>
      <c r="AM35" s="29"/>
      <c r="AN35" s="30"/>
    </row>
    <row r="36" spans="1:40" ht="15" customHeight="1" x14ac:dyDescent="0.2">
      <c r="A36" s="76"/>
      <c r="B36" s="80"/>
      <c r="C36" s="80"/>
      <c r="D36" s="81"/>
      <c r="E36" s="82"/>
      <c r="F36" s="82"/>
      <c r="G36" s="31" t="s">
        <v>83</v>
      </c>
      <c r="H36" s="8" t="s">
        <v>31</v>
      </c>
      <c r="I36" s="21">
        <v>100</v>
      </c>
      <c r="J36" s="10" t="s">
        <v>32</v>
      </c>
      <c r="K36" s="10">
        <v>170.94</v>
      </c>
      <c r="L36" s="9">
        <v>8</v>
      </c>
      <c r="M36" s="10">
        <f t="shared" si="2"/>
        <v>1367.52</v>
      </c>
      <c r="N36" s="10">
        <f t="shared" si="3"/>
        <v>1599.9983999999999</v>
      </c>
      <c r="O36" s="83"/>
      <c r="P36" s="83"/>
      <c r="Q36" s="84"/>
      <c r="R36" s="69"/>
      <c r="S36" s="86"/>
      <c r="T36" s="72"/>
      <c r="AG36" s="27"/>
      <c r="AH36" s="28"/>
      <c r="AJ36" s="29"/>
      <c r="AK36" s="29"/>
      <c r="AL36" s="29"/>
      <c r="AM36" s="29"/>
      <c r="AN36" s="30"/>
    </row>
    <row r="37" spans="1:40" ht="15" customHeight="1" x14ac:dyDescent="0.2">
      <c r="A37" s="76"/>
      <c r="B37" s="80"/>
      <c r="C37" s="80"/>
      <c r="D37" s="81"/>
      <c r="E37" s="82"/>
      <c r="F37" s="82"/>
      <c r="G37" s="31" t="s">
        <v>84</v>
      </c>
      <c r="H37" s="8" t="s">
        <v>31</v>
      </c>
      <c r="I37" s="21">
        <v>100</v>
      </c>
      <c r="J37" s="10" t="s">
        <v>32</v>
      </c>
      <c r="K37" s="10">
        <v>170.94</v>
      </c>
      <c r="L37" s="9">
        <v>8</v>
      </c>
      <c r="M37" s="10">
        <f t="shared" si="2"/>
        <v>1367.52</v>
      </c>
      <c r="N37" s="10">
        <f t="shared" si="3"/>
        <v>1599.9983999999999</v>
      </c>
      <c r="O37" s="83"/>
      <c r="P37" s="83"/>
      <c r="Q37" s="84"/>
      <c r="R37" s="69"/>
      <c r="S37" s="86"/>
      <c r="T37" s="72"/>
      <c r="AG37" s="27"/>
      <c r="AH37" s="28"/>
      <c r="AJ37" s="29"/>
      <c r="AK37" s="29"/>
      <c r="AL37" s="29"/>
      <c r="AM37" s="29"/>
      <c r="AN37" s="30"/>
    </row>
    <row r="38" spans="1:40" ht="15" customHeight="1" x14ac:dyDescent="0.2">
      <c r="A38" s="76"/>
      <c r="B38" s="80"/>
      <c r="C38" s="80"/>
      <c r="D38" s="81"/>
      <c r="E38" s="82"/>
      <c r="F38" s="82"/>
      <c r="G38" s="31" t="s">
        <v>85</v>
      </c>
      <c r="H38" s="8" t="s">
        <v>31</v>
      </c>
      <c r="I38" s="21">
        <v>100</v>
      </c>
      <c r="J38" s="10" t="s">
        <v>32</v>
      </c>
      <c r="K38" s="10">
        <v>170.94</v>
      </c>
      <c r="L38" s="9">
        <v>8</v>
      </c>
      <c r="M38" s="10">
        <f t="shared" si="2"/>
        <v>1367.52</v>
      </c>
      <c r="N38" s="10">
        <f t="shared" si="3"/>
        <v>1599.9983999999999</v>
      </c>
      <c r="O38" s="83"/>
      <c r="P38" s="83"/>
      <c r="Q38" s="84"/>
      <c r="R38" s="69"/>
      <c r="S38" s="86"/>
      <c r="T38" s="72"/>
      <c r="AG38" s="27"/>
      <c r="AH38" s="28"/>
      <c r="AJ38" s="29"/>
      <c r="AK38" s="29"/>
      <c r="AL38" s="29"/>
      <c r="AM38" s="29"/>
      <c r="AN38" s="30"/>
    </row>
    <row r="39" spans="1:40" ht="15" customHeight="1" x14ac:dyDescent="0.2">
      <c r="A39" s="76"/>
      <c r="B39" s="80"/>
      <c r="C39" s="80"/>
      <c r="D39" s="81"/>
      <c r="E39" s="82"/>
      <c r="F39" s="82"/>
      <c r="G39" s="31" t="s">
        <v>86</v>
      </c>
      <c r="H39" s="8" t="s">
        <v>31</v>
      </c>
      <c r="I39" s="21">
        <v>100</v>
      </c>
      <c r="J39" s="10" t="s">
        <v>32</v>
      </c>
      <c r="K39" s="10">
        <v>170.94</v>
      </c>
      <c r="L39" s="9">
        <v>8</v>
      </c>
      <c r="M39" s="10">
        <f t="shared" si="2"/>
        <v>1367.52</v>
      </c>
      <c r="N39" s="10">
        <f t="shared" si="3"/>
        <v>1599.9983999999999</v>
      </c>
      <c r="O39" s="83"/>
      <c r="P39" s="83"/>
      <c r="Q39" s="84"/>
      <c r="R39" s="69"/>
      <c r="S39" s="86"/>
      <c r="T39" s="72"/>
      <c r="AG39" s="27"/>
      <c r="AH39" s="28"/>
      <c r="AJ39" s="29"/>
      <c r="AK39" s="29"/>
      <c r="AL39" s="29"/>
      <c r="AM39" s="29"/>
      <c r="AN39" s="30"/>
    </row>
    <row r="40" spans="1:40" ht="15" customHeight="1" x14ac:dyDescent="0.2">
      <c r="A40" s="76"/>
      <c r="B40" s="80"/>
      <c r="C40" s="80"/>
      <c r="D40" s="81"/>
      <c r="E40" s="82"/>
      <c r="F40" s="82"/>
      <c r="G40" s="31" t="s">
        <v>87</v>
      </c>
      <c r="H40" s="8" t="s">
        <v>31</v>
      </c>
      <c r="I40" s="21">
        <v>100</v>
      </c>
      <c r="J40" s="10" t="s">
        <v>32</v>
      </c>
      <c r="K40" s="10">
        <v>170.94</v>
      </c>
      <c r="L40" s="9">
        <v>8</v>
      </c>
      <c r="M40" s="10">
        <f t="shared" si="2"/>
        <v>1367.52</v>
      </c>
      <c r="N40" s="10">
        <f t="shared" si="3"/>
        <v>1599.9983999999999</v>
      </c>
      <c r="O40" s="83"/>
      <c r="P40" s="83"/>
      <c r="Q40" s="84"/>
      <c r="R40" s="69"/>
      <c r="S40" s="86"/>
      <c r="T40" s="72"/>
      <c r="AG40" s="27"/>
      <c r="AH40" s="28"/>
      <c r="AJ40" s="29"/>
      <c r="AK40" s="29"/>
      <c r="AL40" s="29"/>
      <c r="AM40" s="29"/>
      <c r="AN40" s="30"/>
    </row>
    <row r="41" spans="1:40" ht="15" customHeight="1" x14ac:dyDescent="0.2">
      <c r="A41" s="76"/>
      <c r="B41" s="80"/>
      <c r="C41" s="80"/>
      <c r="D41" s="81"/>
      <c r="E41" s="82"/>
      <c r="F41" s="82"/>
      <c r="G41" s="31" t="s">
        <v>88</v>
      </c>
      <c r="H41" s="8" t="s">
        <v>31</v>
      </c>
      <c r="I41" s="21">
        <v>100</v>
      </c>
      <c r="J41" s="10" t="s">
        <v>32</v>
      </c>
      <c r="K41" s="10">
        <v>170.94</v>
      </c>
      <c r="L41" s="9">
        <v>8</v>
      </c>
      <c r="M41" s="10">
        <f t="shared" si="2"/>
        <v>1367.52</v>
      </c>
      <c r="N41" s="10">
        <f t="shared" si="3"/>
        <v>1599.9983999999999</v>
      </c>
      <c r="O41" s="83"/>
      <c r="P41" s="83"/>
      <c r="Q41" s="84"/>
      <c r="R41" s="69"/>
      <c r="S41" s="86"/>
      <c r="T41" s="72"/>
      <c r="AG41" s="27"/>
      <c r="AH41" s="28"/>
      <c r="AJ41" s="29"/>
      <c r="AK41" s="29"/>
      <c r="AL41" s="29"/>
      <c r="AM41" s="29"/>
      <c r="AN41" s="30"/>
    </row>
    <row r="42" spans="1:40" ht="15" customHeight="1" x14ac:dyDescent="0.2">
      <c r="A42" s="76"/>
      <c r="B42" s="80"/>
      <c r="C42" s="80"/>
      <c r="D42" s="81"/>
      <c r="E42" s="82"/>
      <c r="F42" s="82"/>
      <c r="G42" s="31" t="s">
        <v>89</v>
      </c>
      <c r="H42" s="8" t="s">
        <v>31</v>
      </c>
      <c r="I42" s="21">
        <v>100</v>
      </c>
      <c r="J42" s="10" t="s">
        <v>32</v>
      </c>
      <c r="K42" s="10">
        <v>170.94</v>
      </c>
      <c r="L42" s="9">
        <v>8</v>
      </c>
      <c r="M42" s="10">
        <f t="shared" si="2"/>
        <v>1367.52</v>
      </c>
      <c r="N42" s="10">
        <f t="shared" si="3"/>
        <v>1599.9983999999999</v>
      </c>
      <c r="O42" s="83"/>
      <c r="P42" s="83"/>
      <c r="Q42" s="84"/>
      <c r="R42" s="70"/>
      <c r="S42" s="86"/>
      <c r="T42" s="72"/>
      <c r="AG42" s="27"/>
      <c r="AH42" s="28"/>
      <c r="AJ42" s="29"/>
      <c r="AK42" s="29"/>
      <c r="AL42" s="29"/>
      <c r="AM42" s="29"/>
      <c r="AN42" s="30"/>
    </row>
    <row r="43" spans="1:40" ht="50.25" customHeight="1" x14ac:dyDescent="0.2">
      <c r="A43" s="76"/>
      <c r="B43" s="73" t="s">
        <v>90</v>
      </c>
      <c r="C43" s="74"/>
      <c r="D43" s="74"/>
      <c r="E43" s="74"/>
      <c r="F43" s="74"/>
      <c r="G43" s="74"/>
      <c r="H43" s="74"/>
      <c r="I43" s="74"/>
      <c r="J43" s="74"/>
      <c r="K43" s="74"/>
      <c r="L43" s="74"/>
      <c r="M43" s="74"/>
      <c r="N43" s="74"/>
      <c r="O43" s="74"/>
      <c r="P43" s="74"/>
      <c r="Q43" s="74"/>
      <c r="R43" s="74"/>
      <c r="S43" s="74"/>
      <c r="T43" s="75"/>
      <c r="AG43" s="27"/>
      <c r="AH43" s="28"/>
      <c r="AJ43" s="29"/>
      <c r="AK43" s="29"/>
      <c r="AL43" s="29"/>
      <c r="AM43" s="29"/>
      <c r="AN43" s="30"/>
    </row>
    <row r="44" spans="1:40" ht="14.25" customHeight="1" x14ac:dyDescent="0.2">
      <c r="A44" s="42" t="s">
        <v>91</v>
      </c>
      <c r="B44" s="43"/>
      <c r="C44" s="43"/>
      <c r="D44" s="43"/>
      <c r="E44" s="43"/>
      <c r="F44" s="43"/>
      <c r="G44" s="43"/>
      <c r="H44" s="43"/>
      <c r="I44" s="43"/>
      <c r="J44" s="43"/>
      <c r="K44" s="43"/>
      <c r="L44" s="43"/>
      <c r="M44" s="43"/>
      <c r="N44" s="43"/>
      <c r="O44" s="43"/>
      <c r="P44" s="43"/>
      <c r="Q44" s="43"/>
      <c r="R44" s="43"/>
      <c r="S44" s="44"/>
      <c r="T44" s="7"/>
    </row>
    <row r="45" spans="1:40" ht="54.75" customHeight="1" x14ac:dyDescent="0.2">
      <c r="A45" s="76">
        <v>7</v>
      </c>
      <c r="B45" s="6" t="s">
        <v>92</v>
      </c>
      <c r="C45" s="19" t="s">
        <v>93</v>
      </c>
      <c r="D45" s="19">
        <v>1731000750</v>
      </c>
      <c r="E45" s="20" t="s">
        <v>77</v>
      </c>
      <c r="F45" s="20" t="s">
        <v>68</v>
      </c>
      <c r="G45" s="8" t="s">
        <v>94</v>
      </c>
      <c r="H45" s="9" t="s">
        <v>31</v>
      </c>
      <c r="I45" s="21">
        <v>100</v>
      </c>
      <c r="J45" s="10" t="s">
        <v>95</v>
      </c>
      <c r="K45" s="10">
        <v>15000</v>
      </c>
      <c r="L45" s="9">
        <v>1</v>
      </c>
      <c r="M45" s="10">
        <f>K45*L45</f>
        <v>15000</v>
      </c>
      <c r="N45" s="10">
        <f>M45*117/100</f>
        <v>17550</v>
      </c>
      <c r="O45" s="22" t="s">
        <v>71</v>
      </c>
      <c r="P45" s="22" t="s">
        <v>96</v>
      </c>
      <c r="Q45" s="23"/>
      <c r="R45" s="24">
        <f>N45</f>
        <v>17550</v>
      </c>
      <c r="S45" s="25">
        <v>44887</v>
      </c>
      <c r="T45" s="7" t="s">
        <v>35</v>
      </c>
    </row>
    <row r="46" spans="1:40" ht="37.5" customHeight="1" x14ac:dyDescent="0.2">
      <c r="A46" s="76"/>
      <c r="B46" s="73" t="s">
        <v>97</v>
      </c>
      <c r="C46" s="74"/>
      <c r="D46" s="74"/>
      <c r="E46" s="74"/>
      <c r="F46" s="74"/>
      <c r="G46" s="74"/>
      <c r="H46" s="74"/>
      <c r="I46" s="74"/>
      <c r="J46" s="74"/>
      <c r="K46" s="74"/>
      <c r="L46" s="74"/>
      <c r="M46" s="74"/>
      <c r="N46" s="74"/>
      <c r="O46" s="74"/>
      <c r="P46" s="74"/>
      <c r="Q46" s="74"/>
      <c r="R46" s="74"/>
      <c r="S46" s="75"/>
      <c r="T46" s="17"/>
    </row>
    <row r="48" spans="1:40" x14ac:dyDescent="0.2">
      <c r="B48" s="1" t="s">
        <v>98</v>
      </c>
    </row>
  </sheetData>
  <mergeCells count="71">
    <mergeCell ref="T32:T42"/>
    <mergeCell ref="B43:T43"/>
    <mergeCell ref="A44:S44"/>
    <mergeCell ref="A45:A46"/>
    <mergeCell ref="B46:S46"/>
    <mergeCell ref="A31:S31"/>
    <mergeCell ref="A32:A43"/>
    <mergeCell ref="B32:B42"/>
    <mergeCell ref="C32:C42"/>
    <mergeCell ref="D32:D42"/>
    <mergeCell ref="E32:E42"/>
    <mergeCell ref="F32:F42"/>
    <mergeCell ref="O32:O42"/>
    <mergeCell ref="P32:P42"/>
    <mergeCell ref="Q32:Q42"/>
    <mergeCell ref="R32:R42"/>
    <mergeCell ref="S32:S42"/>
    <mergeCell ref="A25:S25"/>
    <mergeCell ref="A26:A27"/>
    <mergeCell ref="B27:S27"/>
    <mergeCell ref="A28:S28"/>
    <mergeCell ref="A29:A30"/>
    <mergeCell ref="B30:S30"/>
    <mergeCell ref="P20:P23"/>
    <mergeCell ref="Q20:Q23"/>
    <mergeCell ref="R20:R23"/>
    <mergeCell ref="S20:S22"/>
    <mergeCell ref="T20:T22"/>
    <mergeCell ref="B24:S24"/>
    <mergeCell ref="T14:T16"/>
    <mergeCell ref="B18:S18"/>
    <mergeCell ref="A19:S19"/>
    <mergeCell ref="A20:A24"/>
    <mergeCell ref="B20:B23"/>
    <mergeCell ref="C20:C23"/>
    <mergeCell ref="D20:D23"/>
    <mergeCell ref="E20:E23"/>
    <mergeCell ref="F20:F23"/>
    <mergeCell ref="O20:O23"/>
    <mergeCell ref="F14:F17"/>
    <mergeCell ref="O14:O17"/>
    <mergeCell ref="P14:P17"/>
    <mergeCell ref="Q14:Q17"/>
    <mergeCell ref="R14:R17"/>
    <mergeCell ref="S14:S16"/>
    <mergeCell ref="R8:R11"/>
    <mergeCell ref="S8:S10"/>
    <mergeCell ref="T8:T10"/>
    <mergeCell ref="B12:S12"/>
    <mergeCell ref="A13:S13"/>
    <mergeCell ref="A14:A18"/>
    <mergeCell ref="B14:B17"/>
    <mergeCell ref="C14:C17"/>
    <mergeCell ref="D14:D17"/>
    <mergeCell ref="E14:E17"/>
    <mergeCell ref="A7:S7"/>
    <mergeCell ref="A8:A12"/>
    <mergeCell ref="B8:B11"/>
    <mergeCell ref="C8:C11"/>
    <mergeCell ref="D8:D11"/>
    <mergeCell ref="E8:E11"/>
    <mergeCell ref="F8:F11"/>
    <mergeCell ref="O8:O11"/>
    <mergeCell ref="P8:P11"/>
    <mergeCell ref="Q8:Q11"/>
    <mergeCell ref="A1:A6"/>
    <mergeCell ref="B1:T1"/>
    <mergeCell ref="B2:T2"/>
    <mergeCell ref="B3:T3"/>
    <mergeCell ref="B4:T4"/>
    <mergeCell ref="B5:T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2023-02-05T10:26:32Z</dcterms:created>
  <dcterms:modified xsi:type="dcterms:W3CDTF">2023-02-12T09:08:34Z</dcterms:modified>
</cp:coreProperties>
</file>