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832BAB9A-804A-40D2-8548-181D6A9A09EF}" xr6:coauthVersionLast="47" xr6:coauthVersionMax="47" xr10:uidLastSave="{00000000-0000-0000-0000-000000000000}"/>
  <bookViews>
    <workbookView xWindow="-120" yWindow="-120" windowWidth="29040" windowHeight="15840" xr2:uid="{CB737532-9D07-46F2-BDC8-1C5353327277}"/>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3" i="1" l="1"/>
  <c r="N243" i="1" s="1"/>
  <c r="M242" i="1"/>
  <c r="N242" i="1" s="1"/>
  <c r="M241" i="1"/>
  <c r="N241" i="1" s="1"/>
  <c r="M240" i="1"/>
  <c r="N240" i="1" s="1"/>
  <c r="N239" i="1"/>
  <c r="R239" i="1" s="1"/>
  <c r="M239" i="1"/>
  <c r="N236" i="1"/>
  <c r="M236" i="1"/>
  <c r="N235" i="1"/>
  <c r="M235" i="1"/>
  <c r="N234" i="1"/>
  <c r="M234" i="1"/>
  <c r="N233" i="1"/>
  <c r="M233" i="1"/>
  <c r="R232" i="1"/>
  <c r="N232" i="1"/>
  <c r="M232" i="1"/>
  <c r="M229" i="1"/>
  <c r="N229" i="1" s="1"/>
  <c r="M228" i="1"/>
  <c r="N228" i="1" s="1"/>
  <c r="N227" i="1"/>
  <c r="M227" i="1"/>
  <c r="M226" i="1"/>
  <c r="N226" i="1" s="1"/>
  <c r="M225" i="1"/>
  <c r="N225" i="1" s="1"/>
  <c r="R224" i="1"/>
  <c r="N224" i="1"/>
  <c r="M224" i="1"/>
  <c r="N221" i="1"/>
  <c r="M221" i="1"/>
  <c r="N220" i="1"/>
  <c r="M220" i="1"/>
  <c r="N219" i="1"/>
  <c r="M219" i="1"/>
  <c r="N218" i="1"/>
  <c r="M218" i="1"/>
  <c r="R217" i="1"/>
  <c r="N217" i="1"/>
  <c r="M217" i="1"/>
  <c r="M214" i="1"/>
  <c r="N214" i="1" s="1"/>
  <c r="M213" i="1"/>
  <c r="N213" i="1" s="1"/>
  <c r="N212" i="1"/>
  <c r="M212" i="1"/>
  <c r="N211" i="1"/>
  <c r="R211" i="1" s="1"/>
  <c r="M211" i="1"/>
  <c r="N208" i="1"/>
  <c r="M208" i="1"/>
  <c r="N207" i="1"/>
  <c r="M207" i="1"/>
  <c r="N206" i="1"/>
  <c r="M206" i="1"/>
  <c r="R205" i="1"/>
  <c r="N205" i="1"/>
  <c r="M205" i="1"/>
  <c r="N202" i="1"/>
  <c r="N201" i="1"/>
  <c r="M201" i="1"/>
  <c r="N200" i="1"/>
  <c r="M200" i="1"/>
  <c r="N199" i="1"/>
  <c r="M199" i="1"/>
  <c r="N198" i="1"/>
  <c r="M198" i="1"/>
  <c r="N197" i="1"/>
  <c r="M197" i="1"/>
  <c r="M196" i="1"/>
  <c r="N196" i="1" s="1"/>
  <c r="R196" i="1" s="1"/>
  <c r="M193" i="1"/>
  <c r="N193" i="1" s="1"/>
  <c r="N192" i="1"/>
  <c r="M192" i="1"/>
  <c r="M190" i="1"/>
  <c r="N190" i="1" s="1"/>
  <c r="N188" i="1"/>
  <c r="R188" i="1" s="1"/>
  <c r="M188" i="1"/>
  <c r="N185" i="1"/>
  <c r="M185" i="1"/>
  <c r="N184" i="1"/>
  <c r="M184" i="1"/>
  <c r="N183" i="1"/>
  <c r="M183" i="1"/>
  <c r="M182" i="1"/>
  <c r="N182" i="1" s="1"/>
  <c r="R182" i="1" s="1"/>
  <c r="M179" i="1"/>
  <c r="N179" i="1" s="1"/>
  <c r="N178" i="1"/>
  <c r="M178" i="1"/>
  <c r="M177" i="1"/>
  <c r="N177" i="1" s="1"/>
  <c r="M176" i="1"/>
  <c r="N176" i="1" s="1"/>
  <c r="R176" i="1" s="1"/>
  <c r="N173" i="1"/>
  <c r="M173" i="1"/>
  <c r="N172" i="1"/>
  <c r="M172" i="1"/>
  <c r="M169" i="1"/>
  <c r="N169" i="1" s="1"/>
  <c r="M168" i="1"/>
  <c r="N168" i="1" s="1"/>
  <c r="R168" i="1" s="1"/>
  <c r="M165" i="1"/>
  <c r="N165" i="1" s="1"/>
  <c r="N164" i="1"/>
  <c r="M164" i="1"/>
  <c r="M163" i="1"/>
  <c r="N163" i="1" s="1"/>
  <c r="M162" i="1"/>
  <c r="N162" i="1" s="1"/>
  <c r="R162" i="1" s="1"/>
  <c r="N159" i="1"/>
  <c r="M159" i="1"/>
  <c r="N158" i="1"/>
  <c r="M158" i="1"/>
  <c r="M157" i="1"/>
  <c r="N157" i="1" s="1"/>
  <c r="M156" i="1"/>
  <c r="N156" i="1" s="1"/>
  <c r="R156" i="1" s="1"/>
  <c r="M153" i="1"/>
  <c r="N153" i="1" s="1"/>
  <c r="N152" i="1"/>
  <c r="M152" i="1"/>
  <c r="M151" i="1"/>
  <c r="N151" i="1" s="1"/>
  <c r="M150" i="1"/>
  <c r="N150" i="1" s="1"/>
  <c r="R150" i="1" s="1"/>
  <c r="N147" i="1"/>
  <c r="M147" i="1"/>
  <c r="N146" i="1"/>
  <c r="M146" i="1"/>
  <c r="M145" i="1"/>
  <c r="N145" i="1" s="1"/>
  <c r="M144" i="1"/>
  <c r="N144" i="1" s="1"/>
  <c r="R144" i="1" s="1"/>
  <c r="N141" i="1"/>
  <c r="M140" i="1"/>
  <c r="N140" i="1" s="1"/>
  <c r="N139" i="1"/>
  <c r="M139" i="1"/>
  <c r="M138" i="1"/>
  <c r="N138" i="1" s="1"/>
  <c r="R138" i="1" s="1"/>
  <c r="N135" i="1"/>
  <c r="M135" i="1"/>
  <c r="M134" i="1"/>
  <c r="N134" i="1" s="1"/>
  <c r="M133" i="1"/>
  <c r="N133" i="1" s="1"/>
  <c r="R133" i="1" s="1"/>
  <c r="M130" i="1"/>
  <c r="N130" i="1" s="1"/>
  <c r="R130" i="1" s="1"/>
  <c r="M127" i="1"/>
  <c r="N127" i="1" s="1"/>
  <c r="N126" i="1"/>
  <c r="M126" i="1"/>
  <c r="M125" i="1"/>
  <c r="N125" i="1" s="1"/>
  <c r="M124" i="1"/>
  <c r="N124" i="1" s="1"/>
  <c r="N123" i="1"/>
  <c r="M123" i="1"/>
  <c r="N122" i="1"/>
  <c r="R122" i="1" s="1"/>
  <c r="M122" i="1"/>
  <c r="N119" i="1"/>
  <c r="R118" i="1"/>
  <c r="N118" i="1"/>
  <c r="M118" i="1"/>
  <c r="M115" i="1"/>
  <c r="N115" i="1" s="1"/>
  <c r="R115" i="1" s="1"/>
  <c r="R112" i="1"/>
  <c r="N112" i="1"/>
  <c r="M112" i="1"/>
  <c r="M109" i="1"/>
  <c r="N109" i="1" s="1"/>
  <c r="R109" i="1" s="1"/>
  <c r="R106" i="1"/>
  <c r="N106" i="1"/>
  <c r="M106" i="1"/>
  <c r="N103" i="1"/>
  <c r="M103" i="1"/>
  <c r="M102" i="1"/>
  <c r="N102" i="1" s="1"/>
  <c r="M101" i="1"/>
  <c r="N101" i="1" s="1"/>
  <c r="R101" i="1" s="1"/>
  <c r="M98" i="1"/>
  <c r="N98" i="1" s="1"/>
  <c r="N97" i="1"/>
  <c r="M97" i="1"/>
  <c r="N96" i="1"/>
  <c r="R96" i="1" s="1"/>
  <c r="M96" i="1"/>
  <c r="N93" i="1"/>
  <c r="R93" i="1" s="1"/>
  <c r="M93" i="1"/>
  <c r="N90" i="1"/>
  <c r="R90" i="1" s="1"/>
  <c r="M90" i="1"/>
  <c r="N87" i="1"/>
  <c r="R87" i="1" s="1"/>
  <c r="M87" i="1"/>
  <c r="M84" i="1"/>
  <c r="N84" i="1" s="1"/>
  <c r="M83" i="1"/>
  <c r="N83" i="1" s="1"/>
  <c r="N82" i="1"/>
  <c r="M82" i="1"/>
  <c r="N81" i="1"/>
  <c r="R81" i="1" s="1"/>
  <c r="M81" i="1"/>
  <c r="M78" i="1"/>
  <c r="N78" i="1" s="1"/>
  <c r="N77" i="1"/>
  <c r="M77" i="1"/>
  <c r="M76" i="1"/>
  <c r="N76" i="1" s="1"/>
  <c r="R76" i="1" s="1"/>
  <c r="R68" i="1"/>
  <c r="N68" i="1"/>
  <c r="M68" i="1"/>
  <c r="M65" i="1"/>
  <c r="M64" i="1"/>
  <c r="N63" i="1"/>
  <c r="R63" i="1" s="1"/>
  <c r="M63" i="1"/>
  <c r="M60" i="1"/>
  <c r="N60" i="1" s="1"/>
  <c r="M59" i="1"/>
  <c r="N59" i="1" s="1"/>
  <c r="N58" i="1"/>
  <c r="M58" i="1"/>
  <c r="M57" i="1"/>
  <c r="N57" i="1" s="1"/>
  <c r="M56" i="1"/>
  <c r="N56" i="1" s="1"/>
  <c r="R56" i="1" s="1"/>
  <c r="N53" i="1"/>
  <c r="M53" i="1"/>
  <c r="N52" i="1"/>
  <c r="M52" i="1"/>
  <c r="M51" i="1"/>
  <c r="N51" i="1" s="1"/>
  <c r="M50" i="1"/>
  <c r="N50" i="1" s="1"/>
  <c r="R50" i="1" s="1"/>
  <c r="M47" i="1"/>
  <c r="N47" i="1" s="1"/>
  <c r="N46" i="1"/>
  <c r="M46" i="1"/>
  <c r="N45" i="1"/>
  <c r="R45" i="1" s="1"/>
  <c r="M45" i="1"/>
  <c r="M42" i="1"/>
  <c r="N42" i="1" s="1"/>
  <c r="N41" i="1"/>
  <c r="M41" i="1"/>
  <c r="M40" i="1"/>
  <c r="N40" i="1" s="1"/>
  <c r="R40" i="1" s="1"/>
  <c r="N37" i="1"/>
  <c r="M37" i="1"/>
  <c r="M36" i="1"/>
  <c r="N36" i="1" s="1"/>
  <c r="M35" i="1"/>
  <c r="N35" i="1" s="1"/>
  <c r="R35" i="1" s="1"/>
  <c r="N32" i="1"/>
  <c r="M32" i="1"/>
  <c r="N31" i="1"/>
  <c r="M31" i="1"/>
  <c r="M30" i="1"/>
  <c r="N30" i="1" s="1"/>
  <c r="M29" i="1"/>
  <c r="N29" i="1" s="1"/>
  <c r="R29" i="1" s="1"/>
  <c r="M26" i="1"/>
  <c r="N26" i="1" s="1"/>
  <c r="N25" i="1"/>
  <c r="M25" i="1"/>
  <c r="M24" i="1"/>
  <c r="N24" i="1" s="1"/>
  <c r="M23" i="1"/>
  <c r="N23" i="1" s="1"/>
  <c r="R22" i="1"/>
  <c r="N22" i="1"/>
  <c r="M22" i="1"/>
  <c r="M19" i="1"/>
  <c r="N19" i="1" s="1"/>
  <c r="R19" i="1" s="1"/>
  <c r="N18" i="1"/>
  <c r="R18" i="1" s="1"/>
  <c r="M18" i="1"/>
  <c r="M17" i="1"/>
  <c r="N17" i="1" s="1"/>
  <c r="R17" i="1" s="1"/>
  <c r="N14" i="1"/>
  <c r="R14" i="1" s="1"/>
  <c r="M14" i="1"/>
  <c r="M11" i="1"/>
  <c r="N11" i="1" s="1"/>
  <c r="R11" i="1" s="1"/>
  <c r="M8" i="1"/>
  <c r="N8" i="1" s="1"/>
</calcChain>
</file>

<file path=xl/sharedStrings.xml><?xml version="1.0" encoding="utf-8"?>
<sst xmlns="http://schemas.openxmlformats.org/spreadsheetml/2006/main" count="867" uniqueCount="297">
  <si>
    <t xml:space="preserve">פרוטוקול ועדת התקשרויות מס' 2023-02.1  הנדסה תאריך: 01/02/2023 </t>
  </si>
  <si>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</si>
  <si>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</si>
  <si>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</si>
  <si>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</si>
  <si>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</si>
  <si>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</si>
  <si>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</si>
  <si>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</si>
  <si>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</si>
  <si>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</si>
  <si>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</si>
  <si>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</si>
  <si>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</si>
  <si>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</si>
  <si>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</si>
  <si>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</si>
  <si>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</si>
  <si>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</si>
  <si>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</si>
  <si>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</si>
  <si>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</si>
  <si>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</si>
  <si>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</si>
  <si>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מס'- 2023-02.1-01</t>
  </si>
  <si>
    <t>תיקון החלטה - תכנון חשמל ותאורה בצומת מרומזר כ"ס 50 מול בית העלמין</t>
  </si>
  <si>
    <t>נדיה בוגון  - ס. מנהל אגף תשתיות</t>
  </si>
  <si>
    <t>יעוץ הנדסי</t>
  </si>
  <si>
    <t>הנדסה</t>
  </si>
  <si>
    <t>קונוב הנדסת חשמל</t>
  </si>
  <si>
    <t>כן</t>
  </si>
  <si>
    <t>סכום לפרויקט</t>
  </si>
  <si>
    <t>אושרה ההצעה עם הציון המשוקלל הגבוה ביותר</t>
  </si>
  <si>
    <t xml:space="preserve">אושר פה אחד </t>
  </si>
  <si>
    <t xml:space="preserve">נפלה טעות בפרוטוקול ועדת התקשרויות בסבב חתימות.
מחיר של זוכה הוקלד עם מע''מ כפול.
על פי הצעת מחיר נדרש סכום פחות ממה שאושר בהחלטהבסבב מיילים קודם- ההחלטה הנוכחי אושרה בסבב מיילים מיום ה-25/01/23.
</t>
  </si>
  <si>
    <t>החלטה מס'- 2023-02.1-02</t>
  </si>
  <si>
    <t xml:space="preserve"> הגדלה - תכנון תנועה שוטף</t>
  </si>
  <si>
    <t>יעוץ תנועה</t>
  </si>
  <si>
    <t>רונן שכנר</t>
  </si>
  <si>
    <t>סכום קבוע</t>
  </si>
  <si>
    <t>אושרה ההצעה להגדלה לפי סעיף 3.21 לנוהל התקשרויות</t>
  </si>
  <si>
    <t xml:space="preserve"> </t>
  </si>
  <si>
    <t>בקשה להגדלת חוזים  עבור רונן שכנר 593.22 , .בהמשך לועדה מתאריך 11.07.2023 הוחלט לאשר הצעה עם הגבלה תקציבית בגודל 150,000 ש''ח. בשנת 2022 תקציב מנוצל ולכן מומלץ לאשר בקשה לתכניות שוטפות במחלקה לפי תכנית עבודה ותקציב שנת 2023. מדובר על הגדלת חוזה עבור תכנון שוטף במחלקה לפי פרויקטים על פי תכנית עבודה והסדרים גאומטריים כתוצאה לקרצוף ריבוד ויצמן מערב בסכום 136,000 ש''ח ללא מעם לשינוים גאומטריים ברחוב ויצמן</t>
  </si>
  <si>
    <t>החלטה מס'- 2023-02.1-03</t>
  </si>
  <si>
    <t xml:space="preserve"> לוי שטרק</t>
  </si>
  <si>
    <t>בקשה להגדלת חוזה  202290007- ניתנה הנחה 20% לתעריף אאאי'. הנחה לפי הצעת מחיר 20%.בהמשך לועדה מתאריך 11.07.2023 הוחלט לאשר הצעה עם הגבלה תקציבית בגודל 150,000 ש''ח. בשנת 2022 תקציב מנוצל ולכן מומלץ לאשר בקשה לתכניות שוטפות במחלקה לפי תכנית עבודה ותקציב שנת .מדובר על הגדלת חוזה עבור תכנון שוטף במחלקה לפי פרויקטים על פי תכנית עבודה 2023</t>
  </si>
  <si>
    <t>החלטה מס'- 2023-02.1-04</t>
  </si>
  <si>
    <t xml:space="preserve"> הספקה ביצוע והתקנת מספור שילוט בצמתים מרומזרים </t>
  </si>
  <si>
    <t>אריאל וימאזור</t>
  </si>
  <si>
    <t>אי.פי.אי חשמל ובקרה</t>
  </si>
  <si>
    <t>דרך חדשה בתנועה</t>
  </si>
  <si>
    <t>הוגשה בקשה ל-4 חברות קבלניות (עבודה לא לפי חוזה קבלן רמזורים), חברה RS INDUSTRIES לא משתתפת</t>
  </si>
  <si>
    <t>החלטה מס'- 2023-02.1-05</t>
  </si>
  <si>
    <t xml:space="preserve"> תכנון תאורה צומת המוביל הפועל</t>
  </si>
  <si>
    <t>יעוץ חשמל</t>
  </si>
  <si>
    <t>שרעבי עמוס</t>
  </si>
  <si>
    <t>אלקטרו סייף</t>
  </si>
  <si>
    <t>נעים בדרך</t>
  </si>
  <si>
    <t>ויצמן אדריכלים והנדסה</t>
  </si>
  <si>
    <t>קונוב</t>
  </si>
  <si>
    <t>פרויקט בתקצוב משרד התחבורה עבור פיתוח צומת לא מרומזר והספקת תנועות נוספות: צפון דרום, כוללות שינוים גאומטרים לצרכי פתיחת צומת ותכנון רמזור חדש דורש תכנון תאורה לצורכי בטיחות בהתאם לגאומטריה בצומת.</t>
  </si>
  <si>
    <t>החלטה מס'- 2023-02.1-6</t>
  </si>
  <si>
    <t xml:space="preserve">תכנון גאומטריה ורמזור המוביל- הפועל אזור תעשייה  </t>
  </si>
  <si>
    <t xml:space="preserve">רונן שכנר </t>
  </si>
  <si>
    <t xml:space="preserve">מהוד הנדסה </t>
  </si>
  <si>
    <t>לוי שטרק</t>
  </si>
  <si>
    <t xml:space="preserve">אמאב תחבורה ותנועה </t>
  </si>
  <si>
    <t>פרויקט בתקצוב משרד התחבורה עבור פיתוח צומת לא מרומזר והספקת תנועות נוספות: צפון דרום, כוללות שינוים גאומטרים לצרכי פתיחת צומת ותכנון רמזור חדש.</t>
  </si>
  <si>
    <t>החלטה מס'- 2023-02.1-07</t>
  </si>
  <si>
    <t xml:space="preserve"> תכנון פיתוח סביבתי צומת בן יהודה  המוביל קדומים</t>
  </si>
  <si>
    <t>יעוץ סביבתי</t>
  </si>
  <si>
    <t xml:space="preserve">קרני גרשטייין </t>
  </si>
  <si>
    <t xml:space="preserve">אושר פה אחד
נדיה תבדוק אפשרות למתן הנחה נוספת  </t>
  </si>
  <si>
    <t xml:space="preserve">שימרית רז </t>
  </si>
  <si>
    <t xml:space="preserve">ויצמן </t>
  </si>
  <si>
    <t xml:space="preserve">פרויקט בתקצוב משרד התחבורה, בקשה נשלחה ל-4 יועצים, הוגשו 3 יועצים. חברה וולף לא הגישה הצעת מחיר </t>
  </si>
  <si>
    <t>החלטה מס'- 2023-02.1-08</t>
  </si>
  <si>
    <t xml:space="preserve"> תכנון פיתוח סביבתי צומת המוביל הפועל  </t>
  </si>
  <si>
    <t>פרויקט בתקצוב משרד התחבורה, בקשה הוגשה ל-4 יועצים, חברה צור וולף לא מעוניינת להשתתף.</t>
  </si>
  <si>
    <t>החלטה מס'- 2023-02.1-09</t>
  </si>
  <si>
    <t xml:space="preserve"> תכנון  פיזי צומת המוביל הפועל  </t>
  </si>
  <si>
    <t xml:space="preserve">יריב הנדסה </t>
  </si>
  <si>
    <t>אושר פה אחד</t>
  </si>
  <si>
    <t xml:space="preserve">סטאל הנדסה </t>
  </si>
  <si>
    <t xml:space="preserve">נתן תומר </t>
  </si>
  <si>
    <t>פרויקט בתקצוב משרד התחבורה, בקשה להצעת מחיר נשלחה ל-4 ספקים שהוגשו הצעות מחיר, חברה חסן ירושלמי לא משתתפת. המלצה לאשר חברה עם הנחה הכי גבוהה על פי תוכנית עבודה שהוצג למתכננים.</t>
  </si>
  <si>
    <t>החלטה מס'- 2023-02.1-10</t>
  </si>
  <si>
    <t xml:space="preserve">תכנון תאורה אהרונוביץ סוקולוב  </t>
  </si>
  <si>
    <t xml:space="preserve">שרעבי עמוס </t>
  </si>
  <si>
    <t xml:space="preserve">אלקטרו סייף </t>
  </si>
  <si>
    <t xml:space="preserve">קונוב הנדסת חשמל </t>
  </si>
  <si>
    <t>תכנון בתקצוב משרד התחבורה לצורכי בטיחות ועדכון גאומטריה כולל תכנון תאורה כחלק מעדכון רמזור ושינוים בסביב לצומת</t>
  </si>
  <si>
    <t>החלטה מס'- 2023-02.1-11</t>
  </si>
  <si>
    <t xml:space="preserve">  תכנון תנועה ורמזור אהרונוביץ סוקולוב</t>
  </si>
  <si>
    <t xml:space="preserve">לוי שטרק </t>
  </si>
  <si>
    <t xml:space="preserve">אמי מתום </t>
  </si>
  <si>
    <t>אמאב</t>
  </si>
  <si>
    <t>תכנון בתקצוב משרד התחבורה לצורכי בטיחות ועדכון גאומטריה כולל תכנון רמזור וגל ירוק בין צמתים בן גוריון וששת הימים</t>
  </si>
  <si>
    <t>החלטה מס'- 2023-02.1-12</t>
  </si>
  <si>
    <t xml:space="preserve"> תכנון פיזי אהרונוביץ סוקולוב</t>
  </si>
  <si>
    <t>בקשה להצעת מחיר נשלחה ל-4 ספקים שהוגשו הצעות מחיר,חברה אמי מתום לא הגישה. המלצה לאשר חברה עם הנחה הכי גבוה על פי תוכנית עבודה שהוצג למתכננים פרויקט בתקצוב משרד התחבורה.</t>
  </si>
  <si>
    <t>החלטה מס'- 2023-02.1-13</t>
  </si>
  <si>
    <t xml:space="preserve">  תכנון תאורה בן יהודה המוביל קדומים </t>
  </si>
  <si>
    <t xml:space="preserve">גאש הנדסת חשמל </t>
  </si>
  <si>
    <t>ויצמן</t>
  </si>
  <si>
    <t>תכנון בתקצוב משרד התחבורה, יועץ פיתוח סביבתי ויצמן אדריכלות והנדסה הגיש הצעה גם לתכנון תאורה בנוסף להצעת מחיר עבור פיתוח סביבתי. מומלץ לאשר יועץ עם הצעה זולה ביותר</t>
  </si>
  <si>
    <t>החלטה מס'- 2023-02.1-14</t>
  </si>
  <si>
    <t xml:space="preserve">תכנון פיזי צומת טשרניחובסקי כנפי נשרים </t>
  </si>
  <si>
    <t>יריב הנדסה</t>
  </si>
  <si>
    <t>קראוס חן</t>
  </si>
  <si>
    <t>בקשה להצעת מחיר נשלחה ל-4 ספקים שהוגשו הצעות מחיר, חברה תדם לא משתתפת. המלצה לאשר חברה עם הנכה הכי גבוה על פי תוכנית עבודה שהוצג למתכנניםתכנון בתקצוב משרד התחבורה</t>
  </si>
  <si>
    <t>החלטה מס'- 2023-02.1-15</t>
  </si>
  <si>
    <t xml:space="preserve"> תכנון פיזי בן יהודה המוביל קדומים  </t>
  </si>
  <si>
    <t xml:space="preserve"> אושר פה אחד</t>
  </si>
  <si>
    <t>תכנון בתקצוב משרד התחבורה, חברה אמי מתום הגישה בקשה משותפת עם תכנון תנועה, לאחר חיבור הצעתם - הצעה יקרה ביחס לחברות אחרות</t>
  </si>
  <si>
    <t>החלטה מס'- 2023-02.1-16</t>
  </si>
  <si>
    <t>הגדלה - שביל אופניים אז"ר - יעוץ חשמל</t>
  </si>
  <si>
    <t>צור יאיר</t>
  </si>
  <si>
    <t>הגדלה מס' 1 לחוזה: 432/22. בהמשך לתכנון התגלה חוסר בסקר תשתיות תאורה ברחובי העיר, לצורך תכנון תאורה ברחוב נדרש ביצוע סקר במשך כ-8 שעות עבודה</t>
  </si>
  <si>
    <t>החלטה מס'- 2023-02.1-17</t>
  </si>
  <si>
    <t>הגדלה - שביל אופניים הגליל - יעוץ חשמל</t>
  </si>
  <si>
    <t>הגדלה מס' 1 לחוזה: 431/22. בהמשך לתכנון התגלה חוסר בסקר תשתיות תאורה ברחובי העיר, לצורך תכנון תאורה ברחוב נדרש ביצוע סקר במשך כ-8 שעות עבודה</t>
  </si>
  <si>
    <t>החלטה מס'- 2023-02.1-18</t>
  </si>
  <si>
    <t>הגדלה - שביל אופניים רופין - יעוץ חשמל</t>
  </si>
  <si>
    <t>הגדלה מס' 1 לחוזה: 433/22. בהמשך לתכנון התגלה חוסר בסקר תשתיות תאורה ברחובי העיר, לצורך תכנון תאורה ברחוב נדרש ביצוע סקר במשך כ-8 שעות עבודה</t>
  </si>
  <si>
    <t>החלטה מס'- 2023-02.1-19</t>
  </si>
  <si>
    <t xml:space="preserve">תכנון תנועה בן יהודה המוביל קדומים  </t>
  </si>
  <si>
    <t>אמי מתום</t>
  </si>
  <si>
    <t xml:space="preserve"> כן</t>
  </si>
  <si>
    <t>מ.ת.נ</t>
  </si>
  <si>
    <t>בקשה נשלחה ל-4 יועצים, הוגשו 3 יועצים. חברה נתן תומר לא הגישה הצעת מחיר למרות מספר תזכורות חברה אמי מתום הגישה הצעה משותפת עם תכנון פיזי ותיאום מערכות- הצעה יקרה ביחס לחברו אחרות עם כל דיסציפלינה בנפרד.</t>
  </si>
  <si>
    <t>החלטה מס'- 2023-02.1-20</t>
  </si>
  <si>
    <t xml:space="preserve"> יעוץ אגרונומי  לרחובות : נחל הדס, צדקיהו, גלר, מרכוס</t>
  </si>
  <si>
    <t>שמעון גיטליץ -  מנהל אגף תשתיות</t>
  </si>
  <si>
    <t>יעוץ אגרונומי</t>
  </si>
  <si>
    <t>אמיתי לביא</t>
  </si>
  <si>
    <t>אור - לי שפירא</t>
  </si>
  <si>
    <t>פתילת המדבר</t>
  </si>
  <si>
    <t>בקשה הוגשה ל-5 יועצים רק 3 הגישו. בציון הגבוה ביותר הגיעו 2 (אמיתי לביא ואור-לי שפירא) מבקש לתת את העבודה לאמיתי לביא.  אור-לי שפירא כבר עובדת אצלנו במספר פרוייקטים</t>
  </si>
  <si>
    <t>החלטה מס'- 2023-02.1-21</t>
  </si>
  <si>
    <t xml:space="preserve"> הגדלה - שביל אופניים רחוב ת"א יפו - יועץ מדידות</t>
  </si>
  <si>
    <t>מדידות</t>
  </si>
  <si>
    <t>תלאווי מדידות</t>
  </si>
  <si>
    <t>הגדלה מס' 1 לחוזה 815/19. המדידה בוצעה לפני יותר מ3 שנים.  בנתיים היו שינויים בתוואי כמו כן תוואי שביל האופניים השתנה וכולל כניסה למתחם בריכות המים.  נדרש עדכון מדידה</t>
  </si>
  <si>
    <t>החלטה מס'- 2023-02.1-22</t>
  </si>
  <si>
    <t>הגדלה פיתוח שכונת הפארק - אדריכל נוף</t>
  </si>
  <si>
    <t>אדריכל נוף</t>
  </si>
  <si>
    <t>צור וולף</t>
  </si>
  <si>
    <t>סכום שעתי</t>
  </si>
  <si>
    <t>מדובר בהגדלה מס' 2 לחוזה  129/22.(הגדלה מס' 1 חוזה 32/22  )  הגדלת נפח העבודה להשלמת כל המתחם לא כולל שצ"פים</t>
  </si>
  <si>
    <t>החלטה מס'- 2023-02.1-23</t>
  </si>
  <si>
    <t>הגדלה - שביל אופניים תל חי -יעוץ  תנועה</t>
  </si>
  <si>
    <t>מורן הנדסת דרכים</t>
  </si>
  <si>
    <t>הגדלה מס' 1 לחוזה: 59/19. תכנון הרחוב עודכן עקב ביצוע דופן מזרחית ע"י אגף תפעול.  כמו כן הוחלט על השארת מיקום אבני השפה במקומם על מנת לא לגרוע חניות. נדרש עדכון תכנון</t>
  </si>
  <si>
    <t>החלטה מס'- 2023-02.1-24</t>
  </si>
  <si>
    <t>הגדלה - שביל אופניים תל חי - פיתוח  נופי</t>
  </si>
  <si>
    <t xml:space="preserve"> שמרית רז</t>
  </si>
  <si>
    <t>הגדלה מס' 2 לחוזה 32/22 הגדלה מס 1 - 428/22 תכנון הרחוב עודכן עקב ביצוע דופן מזרחית ע"י אגף תפעול.  נדרש עדכון תכנון.</t>
  </si>
  <si>
    <t>החלטה מס'- 2023-02.1-25</t>
  </si>
  <si>
    <t xml:space="preserve">פיתוח מתחם תקומה - יועץ ניקוז </t>
  </si>
  <si>
    <t xml:space="preserve"> שמעון גיטליץ -  מנהל אגף תשתיות</t>
  </si>
  <si>
    <t>יעוץ אינסטלציה</t>
  </si>
  <si>
    <t xml:space="preserve">סיריקין בוכנר-מהנדסים ויועצים בע"מ </t>
  </si>
  <si>
    <t>יורד מסדר היום</t>
  </si>
  <si>
    <t>ח.ג.מ תכנון תשתיות</t>
  </si>
  <si>
    <t xml:space="preserve">בקשה הוגשה ל-7 יועצים רק 2 הגישו. </t>
  </si>
  <si>
    <t>החלטה מס'- 2023-02.1-26</t>
  </si>
  <si>
    <t xml:space="preserve">רחובות :נחל הדס, צדקיהו, גלר, מרכוס - אדריכל נוף </t>
  </si>
  <si>
    <t>חגית ברגמן</t>
  </si>
  <si>
    <t>שמרית רז</t>
  </si>
  <si>
    <t xml:space="preserve">דפנה תמיר </t>
  </si>
  <si>
    <t>קרני גרשטיין</t>
  </si>
  <si>
    <t>שריג וקסמן</t>
  </si>
  <si>
    <t>החלטה מס'- 2023-02.1-27</t>
  </si>
  <si>
    <t xml:space="preserve">הגדלה - רמזור זמני כביש 5504 צומת בית העלמין </t>
  </si>
  <si>
    <t>הגדלה מס' 1  לבקשה שאושרה בועדת התקשרויות  2022-33  -  הצעת המחיר המקורית לא כללה את תכנון תשתיות החשמל לרמזור, תכנון תאורה זמנית ותכנון אלקטרוניקת הרמזור.</t>
  </si>
  <si>
    <t>החלטה מס'- 2023-02.1-28</t>
  </si>
  <si>
    <t xml:space="preserve">שבילי אופניים ת"א יפו והמוביל - יועץ נגישות </t>
  </si>
  <si>
    <t xml:space="preserve">שמעון גיטליץ -  מנהל אגף תשתיות </t>
  </si>
  <si>
    <t>יעוץ נגישות</t>
  </si>
  <si>
    <t>דפנה תמיר</t>
  </si>
  <si>
    <t>ציפי סלמה</t>
  </si>
  <si>
    <t>מבקש לאשר את היועץ עם הציון הסופי הגבוהה ביותר.</t>
  </si>
  <si>
    <t>החלטה מס'- 2023-02.1-29</t>
  </si>
  <si>
    <t xml:space="preserve">רחובות נחל הדס, צדקיהו, גלר, מרכוס - יועץ חשמל </t>
  </si>
  <si>
    <t>עמוס שרעבי</t>
  </si>
  <si>
    <t>ג.ב מהנדסים</t>
  </si>
  <si>
    <t>שצקי את בן מאיר</t>
  </si>
  <si>
    <t>מבקש לאשר את היועץ עם הציון הסופי הגבוהה ביותר</t>
  </si>
  <si>
    <t>החלטה מס'- 2023-02.1-30</t>
  </si>
  <si>
    <t xml:space="preserve"> פיתוח כבישים - תכנון פיזי + ניקוז</t>
  </si>
  <si>
    <t>לוי שטרק זילברשטיין</t>
  </si>
  <si>
    <t>סטאל</t>
  </si>
  <si>
    <t>בקשה הוצעה ל-5 יועצים רק 4 הגישו.</t>
  </si>
  <si>
    <t xml:space="preserve">                    החלטה מס'- 2023-02.1-31</t>
  </si>
  <si>
    <t xml:space="preserve">מתן שירותים הנדסיים בתחום האניסטלציה הסניטארית </t>
  </si>
  <si>
    <t>מיכאל זלדין - סגן מה"ע לביצוע</t>
  </si>
  <si>
    <t xml:space="preserve"> 
246014
246022
248008</t>
  </si>
  <si>
    <t>ניר צייזל</t>
  </si>
  <si>
    <t>אושר פה אחד
חוזה דו שנתי</t>
  </si>
  <si>
    <t>דרך ארץ</t>
  </si>
  <si>
    <t>יצחק ברבי</t>
  </si>
  <si>
    <t>אוסאמה פרח</t>
  </si>
  <si>
    <t xml:space="preserve">מדובר בחוזה מסגרת שעות לעבודות קטנות בהתאם להזמנות עבודה מעת לעת -  למהנדס /מתכנן אינסטלציה סניטארית </t>
  </si>
  <si>
    <t>החלטה מס'- 2023-02.1-32</t>
  </si>
  <si>
    <t xml:space="preserve">שדרוג חט"ב אלון </t>
  </si>
  <si>
    <t>פתילת המדבר בע"מ</t>
  </si>
  <si>
    <t>אושר  פה אחד</t>
  </si>
  <si>
    <t xml:space="preserve">אהרון ברגר </t>
  </si>
  <si>
    <t>אדיר יעוץ ופיקחו נופי בע"מ</t>
  </si>
  <si>
    <t>אכת.חובשי איתי אגרונום</t>
  </si>
  <si>
    <t>פרויקט שדרוג והתאמה לפרוגרמה של חטיבת ביניים יגאל אלון - לאחר קבלת פרוגרמה ממשרד החינוך מוצאים את הפרויקט לפועל עם העסקת יועצים נוספים לתכנון</t>
  </si>
  <si>
    <t>החלטה מס'- 2023-02.1-33</t>
  </si>
  <si>
    <t>גבי שואף בע"מ</t>
  </si>
  <si>
    <t>סקאן אין</t>
  </si>
  <si>
    <t>אי די מערכות</t>
  </si>
  <si>
    <t>איזוטופ</t>
  </si>
  <si>
    <t>פרויקט שדרוג והתאמה לפרוגרמה של חטיבת ביניים יגאל אלון - לאחר קבלת פרוגרמה ממשרד החינוך מוצאים את הפרויקט לפועל עם העסקת יועצים נוספים לתכנון.  היועץ נבחר בשל ציון איכות גבוה יותר מההצעות הנמוכות.</t>
  </si>
  <si>
    <t xml:space="preserve">                  החלטה מס'- 2023-02.1-34</t>
  </si>
  <si>
    <t xml:space="preserve"> שדרוג חט"ב אלון</t>
  </si>
  <si>
    <t xml:space="preserve"> מיכאל זלדין - סגן מה"ע לביצוע</t>
  </si>
  <si>
    <t xml:space="preserve">יועץ מיגון </t>
  </si>
  <si>
    <t>מרחב מוגן</t>
  </si>
  <si>
    <t>ח.פ פתרונות הנדסה ובטיחות בע"מ</t>
  </si>
  <si>
    <t>מצוק</t>
  </si>
  <si>
    <t>ק|א|מ|נ יעוץ מיגון מבנים</t>
  </si>
  <si>
    <t>א-ס.י.פ.ה</t>
  </si>
  <si>
    <t>דרך ארץ הנדסה בע"מ</t>
  </si>
  <si>
    <t>החלטה מס'- 2023-02.1-35</t>
  </si>
  <si>
    <t>יעוץ מעליות</t>
  </si>
  <si>
    <t>לברוב הנדסת מעליות</t>
  </si>
  <si>
    <t>לוסטינג ויתקין יועצים בע"מ</t>
  </si>
  <si>
    <t>הולץ - קרסנר מהנדסים בע"מ</t>
  </si>
  <si>
    <t>אל רום יועצים למעליות</t>
  </si>
  <si>
    <t>החלטה מס'- 2023-02.1-36</t>
  </si>
  <si>
    <t xml:space="preserve">יועץ איטום </t>
  </si>
  <si>
    <t>גלאור מהנדסים ויועצים בע"מ</t>
  </si>
  <si>
    <t>אורי ענבל הנדסת איטום</t>
  </si>
  <si>
    <t>ז'אן ברקוביץ מהנדסים יועצים בע"מ</t>
  </si>
  <si>
    <t>ביטלמן אדריכלים בע"מ</t>
  </si>
  <si>
    <t xml:space="preserve">                  החלטה מס'- 2023-02.1-37</t>
  </si>
  <si>
    <t xml:space="preserve">מיכאל זלדין - סגן מה"ע לביצוע </t>
  </si>
  <si>
    <t>יעוץ בטיחות אש</t>
  </si>
  <si>
    <t>ברקן - יועץ בטיחות בע"מ</t>
  </si>
  <si>
    <t>אלון בטיחות וגהות בע"מ</t>
  </si>
  <si>
    <t>יוסי ברקי ממונה ויועץ בטיחות</t>
  </si>
  <si>
    <t>מכ-לין בע"מ</t>
  </si>
  <si>
    <t>לבטח הנדסה ובטיחות בע"מ</t>
  </si>
  <si>
    <t>פרויקט שדרוג והתאמה לפרוגרמה של חטיבת ביניים יגאל אלון - לאחר קבלת פרוגרמה ממשרד החינוך מוצאים את הפרויקט לפועל עם העסקת יועצים נוספים לתכנון. היועץ נבחר בשל ציון איכות גבוה יותר מההצעות הנמוכות.</t>
  </si>
  <si>
    <t>החלטה מס'- 2023-02.1-38</t>
  </si>
  <si>
    <t>מיכאל בסדובסקי - הנדסת חשמל</t>
  </si>
  <si>
    <t>אריאל מלכה מהנדסים בע"מ</t>
  </si>
  <si>
    <t>משה איובי</t>
  </si>
  <si>
    <t>אופק א.ו.מ הנדסה (2012) בע"מ</t>
  </si>
  <si>
    <t>גל מהנדסיםאי.אן.ג'י בע"מ</t>
  </si>
  <si>
    <t>ג.ב מהנדסים יועצים בע"מ</t>
  </si>
  <si>
    <t>זאב אבידן מהנדסים יועצים בע"מ</t>
  </si>
  <si>
    <t>החלטה מס'- 2023-02.1-39</t>
  </si>
  <si>
    <t xml:space="preserve">יועץ מיזוג </t>
  </si>
  <si>
    <t>ש.עגנון ושות' בע"מ</t>
  </si>
  <si>
    <t>מאיר לוסקי מהנסים בע"מ</t>
  </si>
  <si>
    <t>אהוד ויסברג ושות' הנדסת מערכות בע"מ</t>
  </si>
  <si>
    <t xml:space="preserve">                   החלטה מס'- 2023-02.1-40</t>
  </si>
  <si>
    <t>יעוץ קרקע</t>
  </si>
  <si>
    <t>גפן הנדסה</t>
  </si>
  <si>
    <t>דורון אשל מהנדסים יוצעים בע"מ</t>
  </si>
  <si>
    <t>מ. יוגר בע"מ</t>
  </si>
  <si>
    <t>הצעה לא מלאה -ללא קידוח</t>
  </si>
  <si>
    <t>א. גיאומכניקה</t>
  </si>
  <si>
    <t xml:space="preserve">פרויקט שדרוג והתאמה לפרוגרמה של חטיבת ביניים יגאל אלון - לאחר קבלת פרוגרמה ממשרד החינוך מוצאים את הפרויקט לפועל עם העסקת יועצים נוספים לתכנון - הוגשו 4 הצעות </t>
  </si>
  <si>
    <t>החלטה מס'- 2023-02.1-41</t>
  </si>
  <si>
    <t>יועץ כמאי</t>
  </si>
  <si>
    <t>ב.ס מהנדסים</t>
  </si>
  <si>
    <t>ישראל שריג שרותי הנדסה</t>
  </si>
  <si>
    <t>טיראן פרוייקטים בע"מ</t>
  </si>
  <si>
    <t>גרינברג מאיר</t>
  </si>
  <si>
    <t>דוד יקותיאל תכנון והנדסת בנין בע"מ</t>
  </si>
  <si>
    <t>החלטה מס'- 2023-02.1-42</t>
  </si>
  <si>
    <t>יעוץ קונסטרוקציה</t>
  </si>
  <si>
    <t>אהרון דניאל מהנדסים</t>
  </si>
  <si>
    <t>י.ש. למעי - מהנדס בניין</t>
  </si>
  <si>
    <t>מצוק מהנדסים בע"מ</t>
  </si>
  <si>
    <t>הנדסת מבנים בע"מ</t>
  </si>
  <si>
    <t>קרני ירון מהנדס בע"מ</t>
  </si>
  <si>
    <t>פרויקט שדרוג והתאמה לפרוגרמה של חטיבת ביניים יגאל אלון - לאחר קבלת פרוגרמה ממשרד החינוך מוצאים את הפרויקט לפועל עם העסקת יועצים נוספים לתכנון  היועץ נבחר בשל ציון איכות גבוה יותר מההצעות הנמוכות.</t>
  </si>
  <si>
    <t>החלטה מס'- 2023-02.1-43</t>
  </si>
  <si>
    <t>גרוסמן אלכסנדר מהנדסים יועצים</t>
  </si>
  <si>
    <t>ש.עגנון ושות בע"מ</t>
  </si>
  <si>
    <t>ניר צייזל - תכנון, פיקוח, ייעוץ</t>
  </si>
  <si>
    <t>החלטה מס'- 2023-02.1-44</t>
  </si>
  <si>
    <t>ניהול פרויקטים</t>
  </si>
  <si>
    <t>ב.ס מהנדסים 2001</t>
  </si>
  <si>
    <t>E.C.M הנדסה ניהול ופיקוח</t>
  </si>
  <si>
    <t>י.מ. קרייזל הנדסה בע"מ</t>
  </si>
  <si>
    <t>יהב הנדסה</t>
  </si>
  <si>
    <t>ש.מ.מ מהנדסים יועצים וענ"א בע"מ</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</si>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</sst>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_(&quot;₪&quot;* #,##0.00_);_(&quot;₪&quot;* \(#,##0.00\);_(&quot;₪&quot;* &quot;-&quot;??_);_(@_)"/>
  </numFmts>
  <fonts count="19"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9"/>
      <name val="Arial"/>
      <family val="2"/>
    </font>
    <font>
      <sz val="10"/>
      <name val="Arial"/>
      <family val="2"/>
      <charset val="177"/>
      <scheme val="minor"/>
    </font>
    <font>
      <sz val="9"/>
      <name val="Arial"/>
      <family val="2"/>
      <charset val="177"/>
      <scheme val="minor"/>
    </font>
    <font>
      <b/>
      <sz val="9"/>
      <name val="Arial"/>
      <family val="2"/>
    </font>
    <font>
      <sz val="12"/>
      <name val="Arial"/>
      <family val="2"/>
      <scheme val="minor"/>
    </font>
    <font>
      <sz val="10"/>
      <color theme="1"/>
      <name val="Arial"/>
      <family val="2"/>
      <scheme val="minor"/>
    </font>
    <font>
      <b/>
      <sz val="10"/>
      <color theme="1"/>
      <name val="Arial"/>
      <family val="2"/>
      <scheme val="minor"/>
    </font>
    <font>
      <b/>
      <sz val="10"/>
      <color rgb="FFFF0000"/>
      <name val="Arial"/>
      <family val="2"/>
    </font>
    <font>
      <sz val="10"/>
      <name val="Arial"/>
      <family val="2"/>
      <scheme val="minor"/>
    </font>
    <font>
      <sz val="9"/>
      <name val="Arial"/>
      <family val="2"/>
      <scheme val="minor"/>
    </font>
    <font>
      <sz val="9"/>
      <color theme="1"/>
      <name val="Arial"/>
      <family val="2"/>
      <charset val="177"/>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7">
    <xf numFmtId="0" fontId="0" fillId="0" borderId="0" xfId="0"/>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0" fontId="7" fillId="6" borderId="1" xfId="0"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165" fontId="9" fillId="6" borderId="1" xfId="3" applyNumberFormat="1" applyFont="1" applyFill="1" applyBorder="1" applyAlignment="1">
      <alignment horizontal="center" vertical="center" wrapText="1" readingOrder="2"/>
    </xf>
    <xf numFmtId="1" fontId="7" fillId="6" borderId="1" xfId="0" applyNumberFormat="1" applyFont="1" applyFill="1" applyBorder="1" applyAlignment="1">
      <alignment horizontal="center" vertical="center" wrapText="1" readingOrder="2"/>
    </xf>
    <xf numFmtId="165" fontId="10" fillId="6" borderId="1" xfId="3"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11" fillId="0" borderId="1" xfId="0" applyFont="1" applyBorder="1" applyAlignment="1">
      <alignment horizontal="center" vertical="center" wrapText="1" readingOrder="2"/>
    </xf>
    <xf numFmtId="165" fontId="6" fillId="7" borderId="1" xfId="0" applyNumberFormat="1" applyFont="1" applyFill="1" applyBorder="1" applyAlignment="1">
      <alignment horizontal="center" vertical="center" wrapText="1" readingOrder="2"/>
    </xf>
    <xf numFmtId="14" fontId="7" fillId="0" borderId="1" xfId="0" applyNumberFormat="1" applyFont="1" applyBorder="1" applyAlignment="1">
      <alignment horizontal="center" vertical="center" wrapText="1" readingOrder="2"/>
    </xf>
    <xf numFmtId="166" fontId="2" fillId="0" borderId="1" xfId="2" applyNumberFormat="1" applyFill="1" applyBorder="1" applyAlignment="1">
      <alignment horizontal="center" vertical="center" wrapText="1"/>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1" fontId="9" fillId="6" borderId="1" xfId="3" applyNumberFormat="1" applyFont="1" applyFill="1" applyBorder="1" applyAlignment="1">
      <alignment horizontal="center" vertical="center" wrapText="1" readingOrder="2"/>
    </xf>
    <xf numFmtId="0" fontId="12" fillId="0" borderId="5" xfId="0" applyFont="1" applyBorder="1" applyAlignment="1">
      <alignment horizontal="center" readingOrder="2"/>
    </xf>
    <xf numFmtId="0" fontId="13" fillId="0" borderId="5" xfId="0" applyFont="1" applyBorder="1" applyAlignment="1">
      <alignment horizontal="center" vertical="center" wrapText="1" readingOrder="2"/>
    </xf>
    <xf numFmtId="0" fontId="0" fillId="0" borderId="1" xfId="0" applyBorder="1" applyAlignment="1">
      <alignment horizontal="center"/>
    </xf>
    <xf numFmtId="0" fontId="0" fillId="0" borderId="1" xfId="0" applyBorder="1"/>
    <xf numFmtId="0" fontId="0" fillId="0" borderId="5" xfId="0" applyBorder="1" applyAlignment="1">
      <alignment horizontal="center"/>
    </xf>
    <xf numFmtId="0" fontId="9" fillId="6" borderId="1" xfId="3" applyNumberFormat="1" applyFont="1" applyFill="1" applyBorder="1" applyAlignment="1">
      <alignment horizontal="center" vertical="center" wrapText="1" readingOrder="2"/>
    </xf>
    <xf numFmtId="165" fontId="6" fillId="7" borderId="5" xfId="0" applyNumberFormat="1" applyFont="1" applyFill="1" applyBorder="1" applyAlignment="1">
      <alignment horizontal="center" vertical="center" wrapText="1" readingOrder="2"/>
    </xf>
    <xf numFmtId="0" fontId="9" fillId="0" borderId="1" xfId="3" applyFont="1" applyFill="1" applyBorder="1" applyAlignment="1">
      <alignment horizontal="center" vertical="center" wrapText="1" readingOrder="2"/>
    </xf>
    <xf numFmtId="3" fontId="9" fillId="0" borderId="1" xfId="3" applyNumberFormat="1" applyFont="1" applyFill="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165" fontId="9" fillId="0" borderId="1" xfId="3" applyNumberFormat="1" applyFont="1" applyFill="1" applyBorder="1" applyAlignment="1">
      <alignment horizontal="center" vertical="center" wrapText="1" readingOrder="2"/>
    </xf>
    <xf numFmtId="165" fontId="10" fillId="8" borderId="1" xfId="3" applyNumberFormat="1" applyFont="1" applyFill="1" applyBorder="1" applyAlignment="1">
      <alignment horizontal="center" vertical="center" wrapText="1" readingOrder="2"/>
    </xf>
    <xf numFmtId="165" fontId="9" fillId="8" borderId="1" xfId="3" applyNumberFormat="1" applyFont="1" applyFill="1" applyBorder="1" applyAlignment="1">
      <alignment horizontal="center" vertical="center" wrapText="1" readingOrder="2"/>
    </xf>
    <xf numFmtId="165" fontId="10" fillId="0" borderId="1" xfId="3" applyNumberFormat="1" applyFont="1" applyFill="1" applyBorder="1" applyAlignment="1">
      <alignment horizontal="center" vertical="center" wrapText="1" readingOrder="2"/>
    </xf>
    <xf numFmtId="1" fontId="7" fillId="0" borderId="1" xfId="0" applyNumberFormat="1" applyFont="1" applyBorder="1" applyAlignment="1">
      <alignment horizontal="center" vertical="center" wrapText="1" readingOrder="2"/>
    </xf>
    <xf numFmtId="0" fontId="14" fillId="0" borderId="1" xfId="0" applyFont="1" applyBorder="1" applyAlignment="1">
      <alignment horizontal="center" vertical="center" wrapText="1"/>
    </xf>
    <xf numFmtId="14" fontId="6" fillId="0" borderId="1" xfId="0" applyNumberFormat="1" applyFont="1" applyBorder="1" applyAlignment="1">
      <alignment horizontal="center" vertical="center" wrapText="1" readingOrder="2"/>
    </xf>
    <xf numFmtId="0" fontId="0" fillId="0" borderId="0" xfId="0" applyAlignment="1">
      <alignment horizontal="center"/>
    </xf>
    <xf numFmtId="0" fontId="7" fillId="8" borderId="1" xfId="0" applyFont="1" applyFill="1" applyBorder="1" applyAlignment="1">
      <alignment horizontal="center" vertical="center" wrapText="1" readingOrder="2"/>
    </xf>
    <xf numFmtId="3" fontId="7" fillId="8" borderId="1" xfId="0" applyNumberFormat="1" applyFont="1" applyFill="1" applyBorder="1" applyAlignment="1">
      <alignment horizontal="center" vertical="center" wrapText="1" readingOrder="2"/>
    </xf>
    <xf numFmtId="165" fontId="7" fillId="8" borderId="1" xfId="0" applyNumberFormat="1" applyFont="1" applyFill="1" applyBorder="1" applyAlignment="1">
      <alignment horizontal="center" vertical="center" wrapText="1" readingOrder="2"/>
    </xf>
    <xf numFmtId="1" fontId="7" fillId="8" borderId="1" xfId="0" applyNumberFormat="1" applyFont="1" applyFill="1" applyBorder="1" applyAlignment="1">
      <alignment horizontal="center" vertical="center" wrapText="1" readingOrder="2"/>
    </xf>
    <xf numFmtId="1" fontId="0" fillId="6" borderId="0" xfId="0" applyNumberFormat="1" applyFill="1" applyAlignment="1">
      <alignment horizontal="center"/>
    </xf>
    <xf numFmtId="1" fontId="9" fillId="8" borderId="1" xfId="3" applyNumberFormat="1" applyFont="1" applyFill="1" applyBorder="1" applyAlignment="1">
      <alignment horizontal="center" vertical="center" wrapText="1" readingOrder="2"/>
    </xf>
    <xf numFmtId="165" fontId="16" fillId="6" borderId="1" xfId="3" applyNumberFormat="1" applyFont="1" applyFill="1" applyBorder="1" applyAlignment="1">
      <alignment horizontal="center" vertical="center" wrapText="1" readingOrder="2"/>
    </xf>
    <xf numFmtId="0" fontId="16" fillId="6" borderId="1" xfId="3" applyNumberFormat="1" applyFont="1" applyFill="1" applyBorder="1" applyAlignment="1">
      <alignment horizontal="center" vertical="center" wrapText="1" readingOrder="2"/>
    </xf>
    <xf numFmtId="1" fontId="16" fillId="6" borderId="1" xfId="3" applyNumberFormat="1" applyFont="1" applyFill="1" applyBorder="1" applyAlignment="1">
      <alignment horizontal="center" vertical="center" wrapText="1" readingOrder="2"/>
    </xf>
    <xf numFmtId="165" fontId="17" fillId="6" borderId="1" xfId="3" applyNumberFormat="1" applyFont="1" applyFill="1" applyBorder="1" applyAlignment="1">
      <alignment horizontal="center" vertical="center" wrapText="1" readingOrder="2"/>
    </xf>
    <xf numFmtId="165" fontId="18" fillId="0" borderId="0" xfId="0" applyNumberFormat="1" applyFont="1" applyAlignment="1">
      <alignment horizontal="center"/>
    </xf>
    <xf numFmtId="1" fontId="7" fillId="0" borderId="6" xfId="0" applyNumberFormat="1" applyFont="1" applyBorder="1" applyAlignment="1">
      <alignment horizontal="center" vertical="center" wrapText="1" readingOrder="2"/>
    </xf>
    <xf numFmtId="165" fontId="0" fillId="0" borderId="0" xfId="0" applyNumberFormat="1"/>
    <xf numFmtId="0" fontId="0" fillId="0" borderId="5" xfId="0" applyBorder="1" applyAlignment="1">
      <alignment horizontal="center"/>
    </xf>
    <xf numFmtId="0" fontId="0" fillId="0" borderId="6" xfId="0" applyBorder="1" applyAlignment="1">
      <alignment horizontal="center"/>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3" fontId="7" fillId="0" borderId="5" xfId="0" applyNumberFormat="1" applyFont="1" applyBorder="1" applyAlignment="1">
      <alignment horizontal="center" vertical="center" wrapText="1" readingOrder="2"/>
    </xf>
    <xf numFmtId="3" fontId="7" fillId="0" borderId="6" xfId="0" applyNumberFormat="1"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12" fillId="0" borderId="5" xfId="0" applyFont="1" applyBorder="1" applyAlignment="1">
      <alignment horizontal="center" readingOrder="2"/>
    </xf>
    <xf numFmtId="0" fontId="12" fillId="0" borderId="6" xfId="0" applyFont="1" applyBorder="1" applyAlignment="1">
      <alignment horizontal="center" readingOrder="2"/>
    </xf>
    <xf numFmtId="165" fontId="6" fillId="7" borderId="5" xfId="0" applyNumberFormat="1" applyFont="1" applyFill="1" applyBorder="1" applyAlignment="1">
      <alignment horizontal="center" vertical="center" wrapText="1" readingOrder="2"/>
    </xf>
    <xf numFmtId="165" fontId="6" fillId="7" borderId="6" xfId="0" applyNumberFormat="1" applyFont="1" applyFill="1" applyBorder="1" applyAlignment="1">
      <alignment horizontal="center" vertical="center" wrapText="1" readingOrder="2"/>
    </xf>
    <xf numFmtId="0" fontId="13" fillId="0" borderId="5" xfId="0" applyFont="1" applyBorder="1" applyAlignment="1">
      <alignment horizontal="center" vertical="center" wrapText="1" readingOrder="2"/>
    </xf>
    <xf numFmtId="0" fontId="13" fillId="0" borderId="6" xfId="0" applyFont="1" applyBorder="1" applyAlignment="1">
      <alignment horizontal="center" vertical="center" wrapText="1" readingOrder="2"/>
    </xf>
    <xf numFmtId="165" fontId="6" fillId="7" borderId="7" xfId="0" applyNumberFormat="1" applyFont="1" applyFill="1" applyBorder="1" applyAlignment="1">
      <alignment horizontal="center" vertical="center" wrapText="1" readingOrder="2"/>
    </xf>
    <xf numFmtId="0" fontId="13" fillId="0" borderId="7" xfId="0" applyFont="1" applyBorder="1" applyAlignment="1">
      <alignment horizontal="center" vertical="center" wrapText="1" readingOrder="2"/>
    </xf>
    <xf numFmtId="0" fontId="0" fillId="0" borderId="7" xfId="0" applyBorder="1" applyAlignment="1">
      <alignment horizontal="center"/>
    </xf>
    <xf numFmtId="49" fontId="6" fillId="5" borderId="2" xfId="0" applyNumberFormat="1" applyFont="1" applyFill="1" applyBorder="1" applyAlignment="1">
      <alignment horizontal="center" vertical="center" readingOrder="2"/>
    </xf>
    <xf numFmtId="49" fontId="6" fillId="5" borderId="3" xfId="0" applyNumberFormat="1" applyFont="1" applyFill="1" applyBorder="1" applyAlignment="1">
      <alignment horizontal="center" vertical="center" readingOrder="2"/>
    </xf>
    <xf numFmtId="49" fontId="6" fillId="5"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7" fillId="0" borderId="5"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0" fontId="7" fillId="0" borderId="6" xfId="1" applyNumberFormat="1" applyFont="1" applyFill="1" applyBorder="1" applyAlignment="1">
      <alignment horizontal="center" vertical="center" wrapText="1" readingOrder="2"/>
    </xf>
    <xf numFmtId="0" fontId="7" fillId="0" borderId="7" xfId="0" applyFont="1" applyBorder="1" applyAlignment="1">
      <alignment horizontal="center" vertical="center" wrapText="1" readingOrder="2"/>
    </xf>
    <xf numFmtId="0" fontId="7" fillId="0" borderId="7" xfId="1" applyNumberFormat="1" applyFont="1" applyFill="1" applyBorder="1" applyAlignment="1">
      <alignment horizontal="center" vertical="center" wrapText="1" readingOrder="2"/>
    </xf>
    <xf numFmtId="3" fontId="7" fillId="0" borderId="7" xfId="0" applyNumberFormat="1" applyFont="1" applyBorder="1" applyAlignment="1">
      <alignment horizontal="center" vertical="center" wrapText="1" readingOrder="2"/>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12" fillId="0" borderId="7" xfId="0" applyFont="1" applyBorder="1" applyAlignment="1">
      <alignment horizontal="center" readingOrder="2"/>
    </xf>
    <xf numFmtId="0" fontId="0" fillId="0" borderId="1" xfId="0" applyBorder="1" applyAlignment="1">
      <alignment horizontal="center"/>
    </xf>
    <xf numFmtId="0" fontId="5" fillId="0" borderId="1" xfId="0" applyFont="1" applyBorder="1" applyAlignment="1">
      <alignment horizontal="right" vertical="center" wrapText="1" readingOrder="2"/>
    </xf>
    <xf numFmtId="49" fontId="6" fillId="5" borderId="1" xfId="0" applyNumberFormat="1" applyFont="1" applyFill="1" applyBorder="1" applyAlignment="1">
      <alignment horizontal="center" vertical="center" readingOrder="2"/>
    </xf>
    <xf numFmtId="0" fontId="6" fillId="8" borderId="1" xfId="0" applyFont="1" applyFill="1" applyBorder="1" applyAlignment="1">
      <alignment horizontal="center" vertical="center" readingOrder="2"/>
    </xf>
    <xf numFmtId="0" fontId="15" fillId="0" borderId="5" xfId="0" applyFont="1" applyBorder="1" applyAlignment="1">
      <alignment horizontal="center" vertical="center" wrapText="1" readingOrder="2"/>
    </xf>
    <xf numFmtId="0" fontId="15" fillId="0" borderId="6" xfId="0" applyFont="1" applyBorder="1" applyAlignment="1">
      <alignment horizontal="center" vertical="center" wrapText="1" readingOrder="2"/>
    </xf>
    <xf numFmtId="0" fontId="12" fillId="8" borderId="5" xfId="0" applyFont="1" applyFill="1" applyBorder="1" applyAlignment="1">
      <alignment horizontal="center" readingOrder="2"/>
    </xf>
    <xf numFmtId="0" fontId="12" fillId="8" borderId="6" xfId="0" applyFont="1" applyFill="1" applyBorder="1" applyAlignment="1">
      <alignment horizontal="center" readingOrder="2"/>
    </xf>
    <xf numFmtId="0" fontId="7" fillId="8" borderId="5" xfId="0" applyFont="1" applyFill="1" applyBorder="1" applyAlignment="1">
      <alignment horizontal="center" vertical="center" wrapText="1" readingOrder="2"/>
    </xf>
    <xf numFmtId="0" fontId="7" fillId="8" borderId="6" xfId="0" applyFont="1" applyFill="1" applyBorder="1" applyAlignment="1">
      <alignment horizontal="center" vertical="center" wrapText="1" readingOrder="2"/>
    </xf>
    <xf numFmtId="0" fontId="7" fillId="8" borderId="5" xfId="1" applyNumberFormat="1" applyFont="1" applyFill="1" applyBorder="1" applyAlignment="1">
      <alignment horizontal="center" vertical="center" wrapText="1" readingOrder="2"/>
    </xf>
    <xf numFmtId="0" fontId="7" fillId="8" borderId="6" xfId="1" applyNumberFormat="1" applyFont="1" applyFill="1" applyBorder="1" applyAlignment="1">
      <alignment horizontal="center" vertical="center" wrapText="1" readingOrder="2"/>
    </xf>
    <xf numFmtId="3" fontId="7" fillId="8" borderId="5" xfId="0" applyNumberFormat="1" applyFont="1" applyFill="1" applyBorder="1" applyAlignment="1">
      <alignment horizontal="center" vertical="center" wrapText="1" readingOrder="2"/>
    </xf>
    <xf numFmtId="3" fontId="7" fillId="8" borderId="6" xfId="0" applyNumberFormat="1" applyFont="1" applyFill="1" applyBorder="1" applyAlignment="1">
      <alignment horizontal="center" vertical="center" wrapText="1" readingOrder="2"/>
    </xf>
    <xf numFmtId="0" fontId="5" fillId="8" borderId="1" xfId="0" applyFont="1" applyFill="1" applyBorder="1" applyAlignment="1">
      <alignment horizontal="center" vertical="center" wrapText="1" readingOrder="2"/>
    </xf>
    <xf numFmtId="0" fontId="0" fillId="0" borderId="1" xfId="0" applyBorder="1" applyAlignment="1">
      <alignment horizontal="center" readingOrder="2"/>
    </xf>
    <xf numFmtId="0" fontId="4" fillId="4" borderId="1" xfId="0" applyFont="1" applyFill="1" applyBorder="1" applyAlignment="1">
      <alignment horizontal="center" vertical="center" readingOrder="2"/>
    </xf>
    <xf numFmtId="0" fontId="5" fillId="4"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4">
    <cellStyle name="Comma" xfId="1" builtinId="3"/>
    <cellStyle name="Normal" xfId="0" builtinId="0"/>
    <cellStyle name="טוב" xfId="2" builtinId="26"/>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9920-88F8-47E4-B882-8B8885FCE674}">
  <dimension ref="A1:T253"/>
  <sheetViews>
    <sheetView rightToLeft="1" tabSelected="1" workbookViewId="0">
      <selection activeCell="B1" sqref="B1:T1"/>
    </sheetView>
  </sheetViews>
  <sheetFormatPr defaultRowHeight="14.25" x14ac:dyDescent="0.2"/>
  <cols>
    <col min="1" max="1" width="4.125" customWidth="1"/>
    <col min="2" max="2" width="18.875" customWidth="1"/>
    <col min="3" max="3" width="13.625" customWidth="1"/>
    <col min="4" max="4" width="14.5" customWidth="1"/>
    <col min="5" max="5" width="14.75" customWidth="1"/>
    <col min="7" max="7" width="15.125" customWidth="1"/>
    <col min="8" max="8" width="8" customWidth="1"/>
    <col min="9" max="9" width="13.125" customWidth="1"/>
    <col min="10" max="10" width="14.5" customWidth="1"/>
    <col min="11" max="11" width="15.375" customWidth="1"/>
    <col min="12" max="12" width="13.125" customWidth="1"/>
    <col min="13" max="13" width="15.5" customWidth="1"/>
    <col min="14" max="14" width="13.25" customWidth="1"/>
    <col min="15" max="15" width="14.25" customWidth="1"/>
    <col min="16" max="16" width="13.875" customWidth="1"/>
    <col min="18" max="18" width="13.5" customWidth="1"/>
    <col min="19" max="19" width="11.25" customWidth="1"/>
    <col min="20" max="20" width="9.625" customWidth="1"/>
  </cols>
  <sheetData>
    <row r="1" spans="1:20" ht="20.25" x14ac:dyDescent="0.2">
      <c r="A1" s="102"/>
      <c r="B1" s="103" t="s">
        <v>0</v>
      </c>
      <c r="C1" s="103"/>
      <c r="D1" s="103"/>
      <c r="E1" s="103"/>
      <c r="F1" s="103"/>
      <c r="G1" s="103"/>
      <c r="H1" s="103"/>
      <c r="I1" s="103"/>
      <c r="J1" s="103"/>
      <c r="K1" s="103"/>
      <c r="L1" s="103"/>
      <c r="M1" s="103"/>
      <c r="N1" s="103"/>
      <c r="O1" s="103"/>
      <c r="P1" s="103"/>
      <c r="Q1" s="103"/>
      <c r="R1" s="103"/>
      <c r="S1" s="103"/>
      <c r="T1" s="103"/>
    </row>
    <row r="2" spans="1:20" x14ac:dyDescent="0.2">
      <c r="A2" s="102"/>
      <c r="B2" s="104" t="s">
        <v>1</v>
      </c>
      <c r="C2" s="104"/>
      <c r="D2" s="104"/>
      <c r="E2" s="104"/>
      <c r="F2" s="104"/>
      <c r="G2" s="104"/>
      <c r="H2" s="104"/>
      <c r="I2" s="104"/>
      <c r="J2" s="104"/>
      <c r="K2" s="104"/>
      <c r="L2" s="104"/>
      <c r="M2" s="104"/>
      <c r="N2" s="104"/>
      <c r="O2" s="104"/>
      <c r="P2" s="104"/>
      <c r="Q2" s="104"/>
      <c r="R2" s="104"/>
      <c r="S2" s="104"/>
      <c r="T2" s="104"/>
    </row>
    <row r="3" spans="1:20" ht="15.75" x14ac:dyDescent="0.2">
      <c r="A3" s="102"/>
      <c r="B3" s="105" t="s">
        <v>2</v>
      </c>
      <c r="C3" s="105"/>
      <c r="D3" s="105"/>
      <c r="E3" s="105"/>
      <c r="F3" s="105"/>
      <c r="G3" s="105"/>
      <c r="H3" s="105"/>
      <c r="I3" s="105"/>
      <c r="J3" s="105"/>
      <c r="K3" s="105"/>
      <c r="L3" s="105"/>
      <c r="M3" s="105"/>
      <c r="N3" s="105"/>
      <c r="O3" s="105"/>
      <c r="P3" s="105"/>
      <c r="Q3" s="105"/>
      <c r="R3" s="105"/>
      <c r="S3" s="105"/>
      <c r="T3" s="105"/>
    </row>
    <row r="4" spans="1:20" x14ac:dyDescent="0.2">
      <c r="A4" s="102"/>
      <c r="B4" s="106" t="s">
        <v>3</v>
      </c>
      <c r="C4" s="106"/>
      <c r="D4" s="106"/>
      <c r="E4" s="106"/>
      <c r="F4" s="106"/>
      <c r="G4" s="106"/>
      <c r="H4" s="106"/>
      <c r="I4" s="106"/>
      <c r="J4" s="106"/>
      <c r="K4" s="106"/>
      <c r="L4" s="106"/>
      <c r="M4" s="106"/>
      <c r="N4" s="106"/>
      <c r="O4" s="106"/>
      <c r="P4" s="106"/>
      <c r="Q4" s="106"/>
      <c r="R4" s="106"/>
      <c r="S4" s="106"/>
      <c r="T4" s="106"/>
    </row>
    <row r="5" spans="1:20" x14ac:dyDescent="0.2">
      <c r="A5" s="102"/>
      <c r="B5" s="106" t="s">
        <v>4</v>
      </c>
      <c r="C5" s="106"/>
      <c r="D5" s="106"/>
      <c r="E5" s="106"/>
      <c r="F5" s="106"/>
      <c r="G5" s="106"/>
      <c r="H5" s="106"/>
      <c r="I5" s="106"/>
      <c r="J5" s="106"/>
      <c r="K5" s="106"/>
      <c r="L5" s="106"/>
      <c r="M5" s="106"/>
      <c r="N5" s="106"/>
      <c r="O5" s="106"/>
      <c r="P5" s="106"/>
      <c r="Q5" s="106"/>
      <c r="R5" s="106"/>
      <c r="S5" s="106"/>
      <c r="T5" s="106"/>
    </row>
    <row r="6" spans="1:20" ht="78.75" x14ac:dyDescent="0.2">
      <c r="A6" s="102"/>
      <c r="B6" s="1" t="s">
        <v>5</v>
      </c>
      <c r="C6" s="1" t="s">
        <v>6</v>
      </c>
      <c r="D6" s="1" t="s">
        <v>7</v>
      </c>
      <c r="E6" s="1" t="s">
        <v>8</v>
      </c>
      <c r="F6" s="1" t="s">
        <v>9</v>
      </c>
      <c r="G6" s="1" t="s">
        <v>10</v>
      </c>
      <c r="H6" s="1" t="s">
        <v>11</v>
      </c>
      <c r="I6" s="1" t="s">
        <v>12</v>
      </c>
      <c r="J6" s="1" t="s">
        <v>13</v>
      </c>
      <c r="K6" s="1" t="s">
        <v>14</v>
      </c>
      <c r="L6" s="2" t="s">
        <v>15</v>
      </c>
      <c r="M6" s="3" t="s">
        <v>16</v>
      </c>
      <c r="N6" s="4" t="s">
        <v>17</v>
      </c>
      <c r="O6" s="1" t="s">
        <v>18</v>
      </c>
      <c r="P6" s="1" t="s">
        <v>19</v>
      </c>
      <c r="Q6" s="1" t="s">
        <v>20</v>
      </c>
      <c r="R6" s="5" t="s">
        <v>21</v>
      </c>
      <c r="S6" s="5" t="s">
        <v>22</v>
      </c>
      <c r="T6" s="1" t="s">
        <v>23</v>
      </c>
    </row>
    <row r="7" spans="1:20" ht="15.75" x14ac:dyDescent="0.2">
      <c r="A7" s="72" t="s">
        <v>24</v>
      </c>
      <c r="B7" s="73"/>
      <c r="C7" s="73"/>
      <c r="D7" s="73"/>
      <c r="E7" s="73"/>
      <c r="F7" s="73"/>
      <c r="G7" s="73"/>
      <c r="H7" s="73"/>
      <c r="I7" s="73"/>
      <c r="J7" s="73"/>
      <c r="K7" s="73"/>
      <c r="L7" s="73"/>
      <c r="M7" s="73"/>
      <c r="N7" s="73"/>
      <c r="O7" s="73"/>
      <c r="P7" s="73"/>
      <c r="Q7" s="73"/>
      <c r="R7" s="73"/>
      <c r="S7" s="73"/>
      <c r="T7" s="74"/>
    </row>
    <row r="8" spans="1:20" ht="54.75" customHeight="1" x14ac:dyDescent="0.2">
      <c r="A8" s="75">
        <v>1</v>
      </c>
      <c r="B8" s="6" t="s">
        <v>25</v>
      </c>
      <c r="C8" s="7" t="s">
        <v>26</v>
      </c>
      <c r="D8" s="7"/>
      <c r="E8" s="8" t="s">
        <v>27</v>
      </c>
      <c r="F8" s="8" t="s">
        <v>28</v>
      </c>
      <c r="G8" s="9" t="s">
        <v>29</v>
      </c>
      <c r="H8" s="9" t="s">
        <v>30</v>
      </c>
      <c r="I8" s="10">
        <v>100</v>
      </c>
      <c r="J8" s="11" t="s">
        <v>31</v>
      </c>
      <c r="K8" s="12">
        <v>15946</v>
      </c>
      <c r="L8" s="13">
        <v>1</v>
      </c>
      <c r="M8" s="14">
        <f>L8*K8</f>
        <v>15946</v>
      </c>
      <c r="N8" s="12">
        <f>M8*117/100</f>
        <v>18656.82</v>
      </c>
      <c r="O8" s="15" t="s">
        <v>32</v>
      </c>
      <c r="P8" s="5" t="s">
        <v>33</v>
      </c>
      <c r="Q8" s="16"/>
      <c r="R8" s="17">
        <v>18656.82</v>
      </c>
      <c r="S8" s="18">
        <v>44952</v>
      </c>
      <c r="T8" s="19"/>
    </row>
    <row r="9" spans="1:20" ht="39" customHeight="1" x14ac:dyDescent="0.2">
      <c r="A9" s="75"/>
      <c r="B9" s="88" t="s">
        <v>34</v>
      </c>
      <c r="C9" s="88"/>
      <c r="D9" s="88"/>
      <c r="E9" s="88"/>
      <c r="F9" s="88"/>
      <c r="G9" s="88"/>
      <c r="H9" s="88"/>
      <c r="I9" s="88"/>
      <c r="J9" s="88"/>
      <c r="K9" s="88"/>
      <c r="L9" s="88"/>
      <c r="M9" s="88"/>
      <c r="N9" s="88"/>
      <c r="O9" s="88"/>
      <c r="P9" s="88"/>
      <c r="Q9" s="88"/>
      <c r="R9" s="88"/>
      <c r="S9" s="88"/>
      <c r="T9" s="88"/>
    </row>
    <row r="10" spans="1:20" ht="15.75" x14ac:dyDescent="0.2">
      <c r="A10" s="72" t="s">
        <v>35</v>
      </c>
      <c r="B10" s="73"/>
      <c r="C10" s="73"/>
      <c r="D10" s="73"/>
      <c r="E10" s="73"/>
      <c r="F10" s="73"/>
      <c r="G10" s="73"/>
      <c r="H10" s="73"/>
      <c r="I10" s="73"/>
      <c r="J10" s="73"/>
      <c r="K10" s="73"/>
      <c r="L10" s="73"/>
      <c r="M10" s="73"/>
      <c r="N10" s="73"/>
      <c r="O10" s="73"/>
      <c r="P10" s="73"/>
      <c r="Q10" s="73"/>
      <c r="R10" s="73"/>
      <c r="S10" s="73"/>
      <c r="T10" s="74"/>
    </row>
    <row r="11" spans="1:20" ht="45" customHeight="1" x14ac:dyDescent="0.2">
      <c r="A11" s="75">
        <v>2</v>
      </c>
      <c r="B11" s="20" t="s">
        <v>36</v>
      </c>
      <c r="C11" s="20" t="s">
        <v>26</v>
      </c>
      <c r="D11" s="21">
        <v>23009</v>
      </c>
      <c r="E11" s="22" t="s">
        <v>37</v>
      </c>
      <c r="F11" s="22" t="s">
        <v>28</v>
      </c>
      <c r="G11" s="12" t="s">
        <v>38</v>
      </c>
      <c r="H11" s="12" t="s">
        <v>30</v>
      </c>
      <c r="I11" s="9">
        <v>100</v>
      </c>
      <c r="J11" s="12" t="s">
        <v>39</v>
      </c>
      <c r="K11" s="12">
        <v>300000</v>
      </c>
      <c r="L11" s="23">
        <v>1</v>
      </c>
      <c r="M11" s="14">
        <f>L11*K11</f>
        <v>300000</v>
      </c>
      <c r="N11" s="12">
        <f>M11*117/100</f>
        <v>351000</v>
      </c>
      <c r="O11" s="15" t="s">
        <v>40</v>
      </c>
      <c r="P11" s="15" t="s">
        <v>33</v>
      </c>
      <c r="Q11" s="24"/>
      <c r="R11" s="17">
        <f>N11</f>
        <v>351000</v>
      </c>
      <c r="S11" s="25" t="s">
        <v>41</v>
      </c>
      <c r="T11" s="26"/>
    </row>
    <row r="12" spans="1:20" ht="25.5" customHeight="1" x14ac:dyDescent="0.2">
      <c r="A12" s="75"/>
      <c r="B12" s="88" t="s">
        <v>42</v>
      </c>
      <c r="C12" s="88"/>
      <c r="D12" s="88"/>
      <c r="E12" s="88"/>
      <c r="F12" s="88"/>
      <c r="G12" s="88"/>
      <c r="H12" s="88"/>
      <c r="I12" s="88"/>
      <c r="J12" s="88"/>
      <c r="K12" s="88"/>
      <c r="L12" s="88"/>
      <c r="M12" s="88"/>
      <c r="N12" s="88"/>
      <c r="O12" s="88"/>
      <c r="P12" s="88"/>
      <c r="Q12" s="88"/>
      <c r="R12" s="88"/>
      <c r="S12" s="88"/>
      <c r="T12" s="27"/>
    </row>
    <row r="13" spans="1:20" ht="15.75" x14ac:dyDescent="0.2">
      <c r="A13" s="72" t="s">
        <v>43</v>
      </c>
      <c r="B13" s="73"/>
      <c r="C13" s="73"/>
      <c r="D13" s="73"/>
      <c r="E13" s="73"/>
      <c r="F13" s="73"/>
      <c r="G13" s="73"/>
      <c r="H13" s="73"/>
      <c r="I13" s="73"/>
      <c r="J13" s="73"/>
      <c r="K13" s="73"/>
      <c r="L13" s="73"/>
      <c r="M13" s="73"/>
      <c r="N13" s="73"/>
      <c r="O13" s="73"/>
      <c r="P13" s="73"/>
      <c r="Q13" s="73"/>
      <c r="R13" s="73"/>
      <c r="S13" s="73"/>
      <c r="T13" s="74"/>
    </row>
    <row r="14" spans="1:20" ht="51.75" customHeight="1" x14ac:dyDescent="0.2">
      <c r="A14" s="75">
        <v>3</v>
      </c>
      <c r="B14" s="20" t="s">
        <v>36</v>
      </c>
      <c r="C14" s="20" t="s">
        <v>26</v>
      </c>
      <c r="D14" s="21">
        <v>23009</v>
      </c>
      <c r="E14" s="22" t="s">
        <v>37</v>
      </c>
      <c r="F14" s="22" t="s">
        <v>28</v>
      </c>
      <c r="G14" s="12" t="s">
        <v>44</v>
      </c>
      <c r="H14" s="12" t="s">
        <v>30</v>
      </c>
      <c r="I14" s="9">
        <v>100</v>
      </c>
      <c r="J14" s="12" t="s">
        <v>39</v>
      </c>
      <c r="K14" s="12">
        <v>150000</v>
      </c>
      <c r="L14" s="23">
        <v>1</v>
      </c>
      <c r="M14" s="14">
        <f>L14*K14</f>
        <v>150000</v>
      </c>
      <c r="N14" s="12">
        <f>M14*117/100</f>
        <v>175500</v>
      </c>
      <c r="O14" s="15" t="s">
        <v>40</v>
      </c>
      <c r="P14" s="15" t="s">
        <v>33</v>
      </c>
      <c r="Q14" s="24"/>
      <c r="R14" s="17">
        <f>N14</f>
        <v>175500</v>
      </c>
      <c r="S14" s="25" t="s">
        <v>41</v>
      </c>
      <c r="T14" s="28"/>
    </row>
    <row r="15" spans="1:20" ht="26.25" customHeight="1" x14ac:dyDescent="0.2">
      <c r="A15" s="75"/>
      <c r="B15" s="57" t="s">
        <v>45</v>
      </c>
      <c r="C15" s="58"/>
      <c r="D15" s="58"/>
      <c r="E15" s="58"/>
      <c r="F15" s="58"/>
      <c r="G15" s="58"/>
      <c r="H15" s="58"/>
      <c r="I15" s="58"/>
      <c r="J15" s="58"/>
      <c r="K15" s="58"/>
      <c r="L15" s="58"/>
      <c r="M15" s="58"/>
      <c r="N15" s="58"/>
      <c r="O15" s="58"/>
      <c r="P15" s="58"/>
      <c r="Q15" s="58"/>
      <c r="R15" s="58"/>
      <c r="S15" s="58"/>
      <c r="T15" s="59"/>
    </row>
    <row r="16" spans="1:20" ht="15.75" x14ac:dyDescent="0.2">
      <c r="A16" s="72" t="s">
        <v>46</v>
      </c>
      <c r="B16" s="73"/>
      <c r="C16" s="73"/>
      <c r="D16" s="73"/>
      <c r="E16" s="73"/>
      <c r="F16" s="73"/>
      <c r="G16" s="73"/>
      <c r="H16" s="73"/>
      <c r="I16" s="73"/>
      <c r="J16" s="73"/>
      <c r="K16" s="73"/>
      <c r="L16" s="73"/>
      <c r="M16" s="73"/>
      <c r="N16" s="73"/>
      <c r="O16" s="73"/>
      <c r="P16" s="73"/>
      <c r="Q16" s="73"/>
      <c r="R16" s="73"/>
      <c r="S16" s="73"/>
      <c r="T16" s="74"/>
    </row>
    <row r="17" spans="1:20" ht="13.9" customHeight="1" x14ac:dyDescent="0.2">
      <c r="A17" s="75">
        <v>4</v>
      </c>
      <c r="B17" s="76" t="s">
        <v>47</v>
      </c>
      <c r="C17" s="76" t="s">
        <v>26</v>
      </c>
      <c r="D17" s="78">
        <v>23011</v>
      </c>
      <c r="E17" s="60" t="s">
        <v>27</v>
      </c>
      <c r="F17" s="60" t="s">
        <v>28</v>
      </c>
      <c r="G17" s="12" t="s">
        <v>48</v>
      </c>
      <c r="H17" s="12" t="s">
        <v>30</v>
      </c>
      <c r="I17" s="29">
        <v>100</v>
      </c>
      <c r="J17" s="12" t="s">
        <v>31</v>
      </c>
      <c r="K17" s="12">
        <v>40397</v>
      </c>
      <c r="L17" s="23">
        <v>1</v>
      </c>
      <c r="M17" s="14">
        <f>K17</f>
        <v>40397</v>
      </c>
      <c r="N17" s="12">
        <f>M17*1.17</f>
        <v>47264.49</v>
      </c>
      <c r="O17" s="83" t="s">
        <v>32</v>
      </c>
      <c r="P17" s="83" t="s">
        <v>33</v>
      </c>
      <c r="Q17" s="63"/>
      <c r="R17" s="65">
        <f>N17</f>
        <v>47264.49</v>
      </c>
      <c r="S17" s="67" t="s">
        <v>41</v>
      </c>
      <c r="T17" s="55"/>
    </row>
    <row r="18" spans="1:20" ht="13.9" customHeight="1" x14ac:dyDescent="0.2">
      <c r="A18" s="75"/>
      <c r="B18" s="77"/>
      <c r="C18" s="77"/>
      <c r="D18" s="79"/>
      <c r="E18" s="61"/>
      <c r="F18" s="61"/>
      <c r="G18" s="31" t="s">
        <v>49</v>
      </c>
      <c r="H18" s="31" t="s">
        <v>30</v>
      </c>
      <c r="I18" s="32">
        <v>76</v>
      </c>
      <c r="J18" s="33" t="s">
        <v>31</v>
      </c>
      <c r="K18" s="34">
        <v>61040</v>
      </c>
      <c r="L18" s="8">
        <v>1</v>
      </c>
      <c r="M18" s="35">
        <f>K18</f>
        <v>61040</v>
      </c>
      <c r="N18" s="36">
        <f>M18*1.17</f>
        <v>71416.800000000003</v>
      </c>
      <c r="O18" s="84"/>
      <c r="P18" s="84"/>
      <c r="Q18" s="64"/>
      <c r="R18" s="66">
        <f>N18*(100-Q18)/100</f>
        <v>71416.800000000003</v>
      </c>
      <c r="S18" s="68"/>
      <c r="T18" s="56"/>
    </row>
    <row r="19" spans="1:20" ht="13.9" customHeight="1" x14ac:dyDescent="0.2">
      <c r="A19" s="75"/>
      <c r="B19" s="77"/>
      <c r="C19" s="77"/>
      <c r="D19" s="79"/>
      <c r="E19" s="61"/>
      <c r="F19" s="61"/>
      <c r="G19" s="6" t="s">
        <v>50</v>
      </c>
      <c r="H19" s="6" t="s">
        <v>30</v>
      </c>
      <c r="I19" s="8">
        <v>46</v>
      </c>
      <c r="J19" s="33" t="s">
        <v>31</v>
      </c>
      <c r="K19" s="34">
        <v>77888</v>
      </c>
      <c r="L19" s="8">
        <v>1</v>
      </c>
      <c r="M19" s="35">
        <f>K19</f>
        <v>77888</v>
      </c>
      <c r="N19" s="36">
        <f>M19*1.17</f>
        <v>91128.959999999992</v>
      </c>
      <c r="O19" s="85"/>
      <c r="P19" s="85"/>
      <c r="Q19" s="86"/>
      <c r="R19" s="66">
        <f>N19*(100-Q19)/100</f>
        <v>91128.960000000006</v>
      </c>
      <c r="S19" s="68"/>
      <c r="T19" s="56"/>
    </row>
    <row r="20" spans="1:20" ht="14.25" customHeight="1" x14ac:dyDescent="0.2">
      <c r="A20" s="75"/>
      <c r="B20" s="57" t="s">
        <v>51</v>
      </c>
      <c r="C20" s="58"/>
      <c r="D20" s="58"/>
      <c r="E20" s="58"/>
      <c r="F20" s="58"/>
      <c r="G20" s="58"/>
      <c r="H20" s="58"/>
      <c r="I20" s="58"/>
      <c r="J20" s="58"/>
      <c r="K20" s="58"/>
      <c r="L20" s="58"/>
      <c r="M20" s="58"/>
      <c r="N20" s="58"/>
      <c r="O20" s="58"/>
      <c r="P20" s="58"/>
      <c r="Q20" s="58"/>
      <c r="R20" s="58"/>
      <c r="S20" s="58"/>
      <c r="T20" s="59"/>
    </row>
    <row r="21" spans="1:20" ht="15.75" x14ac:dyDescent="0.2">
      <c r="A21" s="72" t="s">
        <v>52</v>
      </c>
      <c r="B21" s="73"/>
      <c r="C21" s="73"/>
      <c r="D21" s="73"/>
      <c r="E21" s="73"/>
      <c r="F21" s="73"/>
      <c r="G21" s="73"/>
      <c r="H21" s="73"/>
      <c r="I21" s="73"/>
      <c r="J21" s="73"/>
      <c r="K21" s="73"/>
      <c r="L21" s="73"/>
      <c r="M21" s="73"/>
      <c r="N21" s="73"/>
      <c r="O21" s="73"/>
      <c r="P21" s="73"/>
      <c r="Q21" s="73"/>
      <c r="R21" s="73"/>
      <c r="S21" s="73"/>
      <c r="T21" s="74"/>
    </row>
    <row r="22" spans="1:20" x14ac:dyDescent="0.2">
      <c r="A22" s="75">
        <v>5</v>
      </c>
      <c r="B22" s="76" t="s">
        <v>53</v>
      </c>
      <c r="C22" s="76" t="s">
        <v>26</v>
      </c>
      <c r="D22" s="78">
        <v>23005</v>
      </c>
      <c r="E22" s="60" t="s">
        <v>54</v>
      </c>
      <c r="F22" s="60" t="s">
        <v>28</v>
      </c>
      <c r="G22" s="12" t="s">
        <v>55</v>
      </c>
      <c r="H22" s="12" t="s">
        <v>30</v>
      </c>
      <c r="I22" s="9">
        <v>100</v>
      </c>
      <c r="J22" s="12" t="s">
        <v>31</v>
      </c>
      <c r="K22" s="11">
        <v>20000</v>
      </c>
      <c r="L22" s="23">
        <v>1</v>
      </c>
      <c r="M22" s="14">
        <f>K22</f>
        <v>20000</v>
      </c>
      <c r="N22" s="12">
        <f>M22*1.17</f>
        <v>23400</v>
      </c>
      <c r="O22" s="83" t="s">
        <v>32</v>
      </c>
      <c r="P22" s="83" t="s">
        <v>33</v>
      </c>
      <c r="Q22" s="63"/>
      <c r="R22" s="65">
        <f>N22*(100-Q22)/100</f>
        <v>23400</v>
      </c>
      <c r="S22" s="67" t="s">
        <v>41</v>
      </c>
      <c r="T22" s="87"/>
    </row>
    <row r="23" spans="1:20" x14ac:dyDescent="0.2">
      <c r="A23" s="75"/>
      <c r="B23" s="77"/>
      <c r="C23" s="77"/>
      <c r="D23" s="79"/>
      <c r="E23" s="61"/>
      <c r="F23" s="61"/>
      <c r="G23" s="31" t="s">
        <v>56</v>
      </c>
      <c r="H23" s="31" t="s">
        <v>30</v>
      </c>
      <c r="I23" s="32">
        <v>90</v>
      </c>
      <c r="J23" s="33" t="s">
        <v>31</v>
      </c>
      <c r="K23" s="34">
        <v>23330</v>
      </c>
      <c r="L23" s="8">
        <v>1</v>
      </c>
      <c r="M23" s="37">
        <f>K23</f>
        <v>23330</v>
      </c>
      <c r="N23" s="34">
        <f>M23*1.17</f>
        <v>27296.1</v>
      </c>
      <c r="O23" s="84"/>
      <c r="P23" s="84"/>
      <c r="Q23" s="64"/>
      <c r="R23" s="66"/>
      <c r="S23" s="68"/>
      <c r="T23" s="87"/>
    </row>
    <row r="24" spans="1:20" x14ac:dyDescent="0.2">
      <c r="A24" s="75"/>
      <c r="B24" s="77"/>
      <c r="C24" s="77"/>
      <c r="D24" s="79"/>
      <c r="E24" s="61"/>
      <c r="F24" s="61"/>
      <c r="G24" s="31" t="s">
        <v>57</v>
      </c>
      <c r="H24" s="31" t="s">
        <v>30</v>
      </c>
      <c r="I24" s="32">
        <v>88</v>
      </c>
      <c r="J24" s="33" t="s">
        <v>31</v>
      </c>
      <c r="K24" s="34">
        <v>24000</v>
      </c>
      <c r="L24" s="8">
        <v>1</v>
      </c>
      <c r="M24" s="37">
        <f>K24</f>
        <v>24000</v>
      </c>
      <c r="N24" s="34">
        <f>M24*1.17</f>
        <v>28080</v>
      </c>
      <c r="O24" s="84"/>
      <c r="P24" s="84"/>
      <c r="Q24" s="64"/>
      <c r="R24" s="66"/>
      <c r="S24" s="68"/>
      <c r="T24" s="87"/>
    </row>
    <row r="25" spans="1:20" ht="25.5" x14ac:dyDescent="0.2">
      <c r="A25" s="75"/>
      <c r="B25" s="77"/>
      <c r="C25" s="77"/>
      <c r="D25" s="79"/>
      <c r="E25" s="61"/>
      <c r="F25" s="61"/>
      <c r="G25" s="6" t="s">
        <v>58</v>
      </c>
      <c r="H25" s="6" t="s">
        <v>30</v>
      </c>
      <c r="I25" s="8">
        <v>70</v>
      </c>
      <c r="J25" s="33" t="s">
        <v>31</v>
      </c>
      <c r="K25" s="34">
        <v>35000</v>
      </c>
      <c r="L25" s="8">
        <v>1</v>
      </c>
      <c r="M25" s="37">
        <f>K25</f>
        <v>35000</v>
      </c>
      <c r="N25" s="34">
        <f>M25*1.17</f>
        <v>40950</v>
      </c>
      <c r="O25" s="84"/>
      <c r="P25" s="84"/>
      <c r="Q25" s="64"/>
      <c r="R25" s="66"/>
      <c r="S25" s="68"/>
      <c r="T25" s="87"/>
    </row>
    <row r="26" spans="1:20" x14ac:dyDescent="0.2">
      <c r="A26" s="75"/>
      <c r="B26" s="80"/>
      <c r="C26" s="80"/>
      <c r="D26" s="81"/>
      <c r="E26" s="82"/>
      <c r="F26" s="82"/>
      <c r="G26" s="6" t="s">
        <v>59</v>
      </c>
      <c r="H26" s="6" t="s">
        <v>30</v>
      </c>
      <c r="I26" s="8">
        <v>62</v>
      </c>
      <c r="J26" s="33" t="s">
        <v>31</v>
      </c>
      <c r="K26" s="34">
        <v>43700</v>
      </c>
      <c r="L26" s="8">
        <v>1</v>
      </c>
      <c r="M26" s="37">
        <f>K26</f>
        <v>43700</v>
      </c>
      <c r="N26" s="34">
        <f>M26*1.17</f>
        <v>51129</v>
      </c>
      <c r="O26" s="85"/>
      <c r="P26" s="85"/>
      <c r="Q26" s="86"/>
      <c r="R26" s="69"/>
      <c r="S26" s="70"/>
      <c r="T26" s="87"/>
    </row>
    <row r="27" spans="1:20" x14ac:dyDescent="0.2">
      <c r="A27" s="75"/>
      <c r="B27" s="88" t="s">
        <v>60</v>
      </c>
      <c r="C27" s="88"/>
      <c r="D27" s="88"/>
      <c r="E27" s="88"/>
      <c r="F27" s="88"/>
      <c r="G27" s="88"/>
      <c r="H27" s="88"/>
      <c r="I27" s="88"/>
      <c r="J27" s="88"/>
      <c r="K27" s="88"/>
      <c r="L27" s="88"/>
      <c r="M27" s="88"/>
      <c r="N27" s="88"/>
      <c r="O27" s="88"/>
      <c r="P27" s="88"/>
      <c r="Q27" s="88"/>
      <c r="R27" s="88"/>
      <c r="S27" s="88"/>
      <c r="T27" s="27"/>
    </row>
    <row r="28" spans="1:20" ht="15.75" x14ac:dyDescent="0.2">
      <c r="A28" s="72" t="s">
        <v>61</v>
      </c>
      <c r="B28" s="73"/>
      <c r="C28" s="73"/>
      <c r="D28" s="73"/>
      <c r="E28" s="73"/>
      <c r="F28" s="73"/>
      <c r="G28" s="73"/>
      <c r="H28" s="73"/>
      <c r="I28" s="73"/>
      <c r="J28" s="73"/>
      <c r="K28" s="73"/>
      <c r="L28" s="73"/>
      <c r="M28" s="73"/>
      <c r="N28" s="73"/>
      <c r="O28" s="73"/>
      <c r="P28" s="73"/>
      <c r="Q28" s="73"/>
      <c r="R28" s="73"/>
      <c r="S28" s="73"/>
      <c r="T28" s="74"/>
    </row>
    <row r="29" spans="1:20" x14ac:dyDescent="0.2">
      <c r="A29" s="75">
        <v>6</v>
      </c>
      <c r="B29" s="76" t="s">
        <v>62</v>
      </c>
      <c r="C29" s="76" t="s">
        <v>26</v>
      </c>
      <c r="D29" s="78">
        <v>23005</v>
      </c>
      <c r="E29" s="60" t="s">
        <v>37</v>
      </c>
      <c r="F29" s="60" t="s">
        <v>28</v>
      </c>
      <c r="G29" s="12" t="s">
        <v>63</v>
      </c>
      <c r="H29" s="12" t="s">
        <v>30</v>
      </c>
      <c r="I29" s="9">
        <v>100</v>
      </c>
      <c r="J29" s="12" t="s">
        <v>31</v>
      </c>
      <c r="K29" s="11">
        <v>69085</v>
      </c>
      <c r="L29" s="23">
        <v>1</v>
      </c>
      <c r="M29" s="14">
        <f>K29</f>
        <v>69085</v>
      </c>
      <c r="N29" s="12">
        <f>M29*1.17</f>
        <v>80829.45</v>
      </c>
      <c r="O29" s="62" t="s">
        <v>32</v>
      </c>
      <c r="P29" s="62" t="s">
        <v>33</v>
      </c>
      <c r="Q29" s="63"/>
      <c r="R29" s="65">
        <f>N29*(100-Q29)/100</f>
        <v>80829.45</v>
      </c>
      <c r="S29" s="67" t="s">
        <v>41</v>
      </c>
      <c r="T29" s="55"/>
    </row>
    <row r="30" spans="1:20" x14ac:dyDescent="0.2">
      <c r="A30" s="75"/>
      <c r="B30" s="77"/>
      <c r="C30" s="77"/>
      <c r="D30" s="79"/>
      <c r="E30" s="61"/>
      <c r="F30" s="61"/>
      <c r="G30" s="6" t="s">
        <v>64</v>
      </c>
      <c r="H30" s="6" t="s">
        <v>30</v>
      </c>
      <c r="I30" s="8">
        <v>94</v>
      </c>
      <c r="J30" s="33" t="s">
        <v>31</v>
      </c>
      <c r="K30" s="34">
        <v>69482</v>
      </c>
      <c r="L30" s="38">
        <v>1</v>
      </c>
      <c r="M30" s="37">
        <f>K30</f>
        <v>69482</v>
      </c>
      <c r="N30" s="34">
        <f>M30*1.17</f>
        <v>81293.94</v>
      </c>
      <c r="O30" s="62"/>
      <c r="P30" s="62"/>
      <c r="Q30" s="64"/>
      <c r="R30" s="66"/>
      <c r="S30" s="68"/>
      <c r="T30" s="56"/>
    </row>
    <row r="31" spans="1:20" x14ac:dyDescent="0.2">
      <c r="A31" s="75"/>
      <c r="B31" s="77"/>
      <c r="C31" s="77"/>
      <c r="D31" s="79"/>
      <c r="E31" s="61"/>
      <c r="F31" s="61"/>
      <c r="G31" s="6" t="s">
        <v>65</v>
      </c>
      <c r="H31" s="6" t="s">
        <v>30</v>
      </c>
      <c r="I31" s="8">
        <v>82</v>
      </c>
      <c r="J31" s="33" t="s">
        <v>31</v>
      </c>
      <c r="K31" s="34">
        <v>84000</v>
      </c>
      <c r="L31" s="38">
        <v>1</v>
      </c>
      <c r="M31" s="37">
        <f>K31</f>
        <v>84000</v>
      </c>
      <c r="N31" s="34">
        <f>M31*1.17</f>
        <v>98280</v>
      </c>
      <c r="O31" s="62"/>
      <c r="P31" s="62"/>
      <c r="Q31" s="64"/>
      <c r="R31" s="66"/>
      <c r="S31" s="68"/>
      <c r="T31" s="56"/>
    </row>
    <row r="32" spans="1:20" x14ac:dyDescent="0.2">
      <c r="A32" s="75"/>
      <c r="B32" s="77"/>
      <c r="C32" s="77"/>
      <c r="D32" s="79"/>
      <c r="E32" s="61"/>
      <c r="F32" s="61"/>
      <c r="G32" s="6" t="s">
        <v>66</v>
      </c>
      <c r="H32" s="6" t="s">
        <v>30</v>
      </c>
      <c r="I32" s="8">
        <v>80</v>
      </c>
      <c r="J32" s="33" t="s">
        <v>31</v>
      </c>
      <c r="K32" s="34">
        <v>86592.02</v>
      </c>
      <c r="L32" s="38">
        <v>1</v>
      </c>
      <c r="M32" s="37">
        <f>K32</f>
        <v>86592.02</v>
      </c>
      <c r="N32" s="34">
        <f>M32*1.17</f>
        <v>101312.6634</v>
      </c>
      <c r="O32" s="62"/>
      <c r="P32" s="62"/>
      <c r="Q32" s="64"/>
      <c r="R32" s="66"/>
      <c r="S32" s="68"/>
      <c r="T32" s="56"/>
    </row>
    <row r="33" spans="1:20" x14ac:dyDescent="0.2">
      <c r="A33" s="75"/>
      <c r="B33" s="57" t="s">
        <v>67</v>
      </c>
      <c r="C33" s="58"/>
      <c r="D33" s="58"/>
      <c r="E33" s="58"/>
      <c r="F33" s="58"/>
      <c r="G33" s="58"/>
      <c r="H33" s="58"/>
      <c r="I33" s="58"/>
      <c r="J33" s="58"/>
      <c r="K33" s="58"/>
      <c r="L33" s="58"/>
      <c r="M33" s="58"/>
      <c r="N33" s="58"/>
      <c r="O33" s="58"/>
      <c r="P33" s="58"/>
      <c r="Q33" s="58"/>
      <c r="R33" s="58"/>
      <c r="S33" s="58"/>
      <c r="T33" s="59"/>
    </row>
    <row r="34" spans="1:20" ht="15.75" x14ac:dyDescent="0.2">
      <c r="A34" s="72" t="s">
        <v>68</v>
      </c>
      <c r="B34" s="73"/>
      <c r="C34" s="73"/>
      <c r="D34" s="73"/>
      <c r="E34" s="73"/>
      <c r="F34" s="73"/>
      <c r="G34" s="73"/>
      <c r="H34" s="73"/>
      <c r="I34" s="73"/>
      <c r="J34" s="73"/>
      <c r="K34" s="73"/>
      <c r="L34" s="73"/>
      <c r="M34" s="73"/>
      <c r="N34" s="73"/>
      <c r="O34" s="73"/>
      <c r="P34" s="73"/>
      <c r="Q34" s="73"/>
      <c r="R34" s="73"/>
      <c r="S34" s="73"/>
      <c r="T34" s="74"/>
    </row>
    <row r="35" spans="1:20" ht="14.25" customHeight="1" x14ac:dyDescent="0.2">
      <c r="A35" s="75">
        <v>7</v>
      </c>
      <c r="B35" s="76" t="s">
        <v>69</v>
      </c>
      <c r="C35" s="76" t="s">
        <v>26</v>
      </c>
      <c r="D35" s="78">
        <v>23005</v>
      </c>
      <c r="E35" s="60" t="s">
        <v>70</v>
      </c>
      <c r="F35" s="60" t="s">
        <v>28</v>
      </c>
      <c r="G35" s="12" t="s">
        <v>71</v>
      </c>
      <c r="H35" s="12" t="s">
        <v>30</v>
      </c>
      <c r="I35" s="29">
        <v>100</v>
      </c>
      <c r="J35" s="12" t="s">
        <v>31</v>
      </c>
      <c r="K35" s="12">
        <v>29000</v>
      </c>
      <c r="L35" s="23">
        <v>1</v>
      </c>
      <c r="M35" s="14">
        <f>K35</f>
        <v>29000</v>
      </c>
      <c r="N35" s="12">
        <f>M35*1.17</f>
        <v>33930</v>
      </c>
      <c r="O35" s="83" t="s">
        <v>32</v>
      </c>
      <c r="P35" s="83" t="s">
        <v>72</v>
      </c>
      <c r="Q35" s="63"/>
      <c r="R35" s="65">
        <f>N35*(100-Q35)/100</f>
        <v>33930</v>
      </c>
      <c r="S35" s="67" t="s">
        <v>41</v>
      </c>
      <c r="T35" s="55"/>
    </row>
    <row r="36" spans="1:20" x14ac:dyDescent="0.2">
      <c r="A36" s="75"/>
      <c r="B36" s="77"/>
      <c r="C36" s="77"/>
      <c r="D36" s="79"/>
      <c r="E36" s="61"/>
      <c r="F36" s="61"/>
      <c r="G36" s="31" t="s">
        <v>73</v>
      </c>
      <c r="H36" s="31" t="s">
        <v>30</v>
      </c>
      <c r="I36" s="32">
        <v>90</v>
      </c>
      <c r="J36" s="33" t="s">
        <v>31</v>
      </c>
      <c r="K36" s="34">
        <v>39500</v>
      </c>
      <c r="L36" s="8">
        <v>1</v>
      </c>
      <c r="M36" s="37">
        <f>K36</f>
        <v>39500</v>
      </c>
      <c r="N36" s="34">
        <f>M36*1.17</f>
        <v>46215</v>
      </c>
      <c r="O36" s="84"/>
      <c r="P36" s="84"/>
      <c r="Q36" s="64"/>
      <c r="R36" s="66"/>
      <c r="S36" s="68"/>
      <c r="T36" s="56"/>
    </row>
    <row r="37" spans="1:20" ht="30.6" customHeight="1" x14ac:dyDescent="0.2">
      <c r="A37" s="75"/>
      <c r="B37" s="77"/>
      <c r="C37" s="77"/>
      <c r="D37" s="79"/>
      <c r="E37" s="61"/>
      <c r="F37" s="61"/>
      <c r="G37" s="6" t="s">
        <v>74</v>
      </c>
      <c r="H37" s="6" t="s">
        <v>30</v>
      </c>
      <c r="I37" s="8">
        <v>42</v>
      </c>
      <c r="J37" s="33" t="s">
        <v>31</v>
      </c>
      <c r="K37" s="34">
        <v>160000</v>
      </c>
      <c r="L37" s="8">
        <v>1</v>
      </c>
      <c r="M37" s="37">
        <f>K37</f>
        <v>160000</v>
      </c>
      <c r="N37" s="34">
        <f>M37*1.17</f>
        <v>187200</v>
      </c>
      <c r="O37" s="84"/>
      <c r="P37" s="84"/>
      <c r="Q37" s="64"/>
      <c r="R37" s="66"/>
      <c r="S37" s="68"/>
      <c r="T37" s="56"/>
    </row>
    <row r="38" spans="1:20" ht="34.15" customHeight="1" x14ac:dyDescent="0.2">
      <c r="A38" s="75"/>
      <c r="B38" s="57" t="s">
        <v>75</v>
      </c>
      <c r="C38" s="58"/>
      <c r="D38" s="58"/>
      <c r="E38" s="58"/>
      <c r="F38" s="58"/>
      <c r="G38" s="58"/>
      <c r="H38" s="58"/>
      <c r="I38" s="58"/>
      <c r="J38" s="58"/>
      <c r="K38" s="58"/>
      <c r="L38" s="58"/>
      <c r="M38" s="58"/>
      <c r="N38" s="58"/>
      <c r="O38" s="58"/>
      <c r="P38" s="58"/>
      <c r="Q38" s="58"/>
      <c r="R38" s="58"/>
      <c r="S38" s="58"/>
      <c r="T38" s="59"/>
    </row>
    <row r="39" spans="1:20" ht="15.75" x14ac:dyDescent="0.2">
      <c r="A39" s="72" t="s">
        <v>76</v>
      </c>
      <c r="B39" s="73"/>
      <c r="C39" s="73"/>
      <c r="D39" s="73"/>
      <c r="E39" s="73"/>
      <c r="F39" s="73"/>
      <c r="G39" s="73"/>
      <c r="H39" s="73"/>
      <c r="I39" s="73"/>
      <c r="J39" s="73"/>
      <c r="K39" s="73"/>
      <c r="L39" s="73"/>
      <c r="M39" s="73"/>
      <c r="N39" s="73"/>
      <c r="O39" s="73"/>
      <c r="P39" s="73"/>
      <c r="Q39" s="73"/>
      <c r="R39" s="73"/>
      <c r="S39" s="73"/>
      <c r="T39" s="74"/>
    </row>
    <row r="40" spans="1:20" x14ac:dyDescent="0.2">
      <c r="A40" s="75">
        <v>8</v>
      </c>
      <c r="B40" s="76" t="s">
        <v>77</v>
      </c>
      <c r="C40" s="76" t="s">
        <v>26</v>
      </c>
      <c r="D40" s="78">
        <v>23005</v>
      </c>
      <c r="E40" s="60" t="s">
        <v>70</v>
      </c>
      <c r="F40" s="60" t="s">
        <v>28</v>
      </c>
      <c r="G40" s="12" t="s">
        <v>71</v>
      </c>
      <c r="H40" s="12" t="s">
        <v>30</v>
      </c>
      <c r="I40" s="29">
        <v>100</v>
      </c>
      <c r="J40" s="12" t="s">
        <v>31</v>
      </c>
      <c r="K40" s="12">
        <v>22000</v>
      </c>
      <c r="L40" s="23">
        <v>1</v>
      </c>
      <c r="M40" s="14">
        <f>K40</f>
        <v>22000</v>
      </c>
      <c r="N40" s="12">
        <f>M40*1.17</f>
        <v>25740</v>
      </c>
      <c r="O40" s="83" t="s">
        <v>32</v>
      </c>
      <c r="P40" s="83" t="s">
        <v>72</v>
      </c>
      <c r="Q40" s="63"/>
      <c r="R40" s="65">
        <f>N40*(100-Q40)/100</f>
        <v>25740</v>
      </c>
      <c r="S40" s="67" t="s">
        <v>41</v>
      </c>
      <c r="T40" s="55"/>
    </row>
    <row r="41" spans="1:20" x14ac:dyDescent="0.2">
      <c r="A41" s="75"/>
      <c r="B41" s="77"/>
      <c r="C41" s="77"/>
      <c r="D41" s="79"/>
      <c r="E41" s="61"/>
      <c r="F41" s="61"/>
      <c r="G41" s="31" t="s">
        <v>73</v>
      </c>
      <c r="H41" s="31" t="s">
        <v>30</v>
      </c>
      <c r="I41" s="32">
        <v>90</v>
      </c>
      <c r="J41" s="33" t="s">
        <v>31</v>
      </c>
      <c r="K41" s="34">
        <v>25750</v>
      </c>
      <c r="L41" s="8">
        <v>1</v>
      </c>
      <c r="M41" s="37">
        <f>K41</f>
        <v>25750</v>
      </c>
      <c r="N41" s="34">
        <f>M41*1.17</f>
        <v>30127.499999999996</v>
      </c>
      <c r="O41" s="84"/>
      <c r="P41" s="84"/>
      <c r="Q41" s="64"/>
      <c r="R41" s="66"/>
      <c r="S41" s="68"/>
      <c r="T41" s="56"/>
    </row>
    <row r="42" spans="1:20" x14ac:dyDescent="0.2">
      <c r="A42" s="75"/>
      <c r="B42" s="77"/>
      <c r="C42" s="77"/>
      <c r="D42" s="79"/>
      <c r="E42" s="61"/>
      <c r="F42" s="61"/>
      <c r="G42" s="6" t="s">
        <v>74</v>
      </c>
      <c r="H42" s="6" t="s">
        <v>30</v>
      </c>
      <c r="I42" s="8">
        <v>42</v>
      </c>
      <c r="J42" s="33" t="s">
        <v>31</v>
      </c>
      <c r="K42" s="34">
        <v>85000</v>
      </c>
      <c r="L42" s="8">
        <v>1</v>
      </c>
      <c r="M42" s="37">
        <f>K42</f>
        <v>85000</v>
      </c>
      <c r="N42" s="34">
        <f>M42*1.17</f>
        <v>99450</v>
      </c>
      <c r="O42" s="84"/>
      <c r="P42" s="84"/>
      <c r="Q42" s="64"/>
      <c r="R42" s="66"/>
      <c r="S42" s="68"/>
      <c r="T42" s="56"/>
    </row>
    <row r="43" spans="1:20" x14ac:dyDescent="0.2">
      <c r="A43" s="75"/>
      <c r="B43" s="57" t="s">
        <v>78</v>
      </c>
      <c r="C43" s="58"/>
      <c r="D43" s="58"/>
      <c r="E43" s="58"/>
      <c r="F43" s="58"/>
      <c r="G43" s="58"/>
      <c r="H43" s="58"/>
      <c r="I43" s="58"/>
      <c r="J43" s="58"/>
      <c r="K43" s="58"/>
      <c r="L43" s="58"/>
      <c r="M43" s="58"/>
      <c r="N43" s="58"/>
      <c r="O43" s="58"/>
      <c r="P43" s="58"/>
      <c r="Q43" s="58"/>
      <c r="R43" s="58"/>
      <c r="S43" s="58"/>
      <c r="T43" s="59"/>
    </row>
    <row r="44" spans="1:20" ht="15.75" x14ac:dyDescent="0.2">
      <c r="A44" s="72" t="s">
        <v>79</v>
      </c>
      <c r="B44" s="73"/>
      <c r="C44" s="73"/>
      <c r="D44" s="73"/>
      <c r="E44" s="73"/>
      <c r="F44" s="73"/>
      <c r="G44" s="73"/>
      <c r="H44" s="73"/>
      <c r="I44" s="73"/>
      <c r="J44" s="73"/>
      <c r="K44" s="73"/>
      <c r="L44" s="73"/>
      <c r="M44" s="73"/>
      <c r="N44" s="73"/>
      <c r="O44" s="73"/>
      <c r="P44" s="73"/>
      <c r="Q44" s="73"/>
      <c r="R44" s="73"/>
      <c r="S44" s="73"/>
      <c r="T44" s="74"/>
    </row>
    <row r="45" spans="1:20" x14ac:dyDescent="0.2">
      <c r="A45" s="75">
        <v>9</v>
      </c>
      <c r="B45" s="76" t="s">
        <v>80</v>
      </c>
      <c r="C45" s="76" t="s">
        <v>26</v>
      </c>
      <c r="D45" s="78">
        <v>23005</v>
      </c>
      <c r="E45" s="60" t="s">
        <v>27</v>
      </c>
      <c r="F45" s="60" t="s">
        <v>28</v>
      </c>
      <c r="G45" s="12" t="s">
        <v>81</v>
      </c>
      <c r="H45" s="12" t="s">
        <v>30</v>
      </c>
      <c r="I45" s="9">
        <v>100</v>
      </c>
      <c r="J45" s="12" t="s">
        <v>31</v>
      </c>
      <c r="K45" s="11">
        <v>29368</v>
      </c>
      <c r="L45" s="23">
        <v>1</v>
      </c>
      <c r="M45" s="14">
        <f>K45</f>
        <v>29368</v>
      </c>
      <c r="N45" s="12">
        <f>M45*1.17</f>
        <v>34360.559999999998</v>
      </c>
      <c r="O45" s="83" t="s">
        <v>32</v>
      </c>
      <c r="P45" s="83" t="s">
        <v>82</v>
      </c>
      <c r="Q45" s="63"/>
      <c r="R45" s="65">
        <f>N45*(100-Q45)/100</f>
        <v>34360.559999999998</v>
      </c>
      <c r="S45" s="67" t="s">
        <v>41</v>
      </c>
      <c r="T45" s="87"/>
    </row>
    <row r="46" spans="1:20" x14ac:dyDescent="0.2">
      <c r="A46" s="75"/>
      <c r="B46" s="77"/>
      <c r="C46" s="77"/>
      <c r="D46" s="79"/>
      <c r="E46" s="61"/>
      <c r="F46" s="61"/>
      <c r="G46" s="31" t="s">
        <v>83</v>
      </c>
      <c r="H46" s="31" t="s">
        <v>30</v>
      </c>
      <c r="I46" s="32">
        <v>75</v>
      </c>
      <c r="J46" s="33" t="s">
        <v>31</v>
      </c>
      <c r="K46" s="34">
        <v>46000</v>
      </c>
      <c r="L46" s="8">
        <v>1</v>
      </c>
      <c r="M46" s="37">
        <f>K46</f>
        <v>46000</v>
      </c>
      <c r="N46" s="34">
        <f>M46*1.17</f>
        <v>53820</v>
      </c>
      <c r="O46" s="84"/>
      <c r="P46" s="84"/>
      <c r="Q46" s="64"/>
      <c r="R46" s="66"/>
      <c r="S46" s="68"/>
      <c r="T46" s="87"/>
    </row>
    <row r="47" spans="1:20" x14ac:dyDescent="0.2">
      <c r="A47" s="75"/>
      <c r="B47" s="77"/>
      <c r="C47" s="77"/>
      <c r="D47" s="79"/>
      <c r="E47" s="61"/>
      <c r="F47" s="61"/>
      <c r="G47" s="6" t="s">
        <v>84</v>
      </c>
      <c r="H47" s="6" t="s">
        <v>30</v>
      </c>
      <c r="I47" s="8">
        <v>66</v>
      </c>
      <c r="J47" s="33" t="s">
        <v>31</v>
      </c>
      <c r="K47" s="34">
        <v>56422</v>
      </c>
      <c r="L47" s="8">
        <v>1</v>
      </c>
      <c r="M47" s="37">
        <f>K47</f>
        <v>56422</v>
      </c>
      <c r="N47" s="34">
        <f>M47*1.17</f>
        <v>66013.739999999991</v>
      </c>
      <c r="O47" s="84"/>
      <c r="P47" s="84"/>
      <c r="Q47" s="64"/>
      <c r="R47" s="66"/>
      <c r="S47" s="68"/>
      <c r="T47" s="87"/>
    </row>
    <row r="48" spans="1:20" x14ac:dyDescent="0.2">
      <c r="A48" s="75"/>
      <c r="B48" s="88" t="s">
        <v>85</v>
      </c>
      <c r="C48" s="88"/>
      <c r="D48" s="88"/>
      <c r="E48" s="88"/>
      <c r="F48" s="88"/>
      <c r="G48" s="88"/>
      <c r="H48" s="88"/>
      <c r="I48" s="88"/>
      <c r="J48" s="88"/>
      <c r="K48" s="88"/>
      <c r="L48" s="88"/>
      <c r="M48" s="88"/>
      <c r="N48" s="88"/>
      <c r="O48" s="88"/>
      <c r="P48" s="88"/>
      <c r="Q48" s="88"/>
      <c r="R48" s="88"/>
      <c r="S48" s="88"/>
      <c r="T48" s="27"/>
    </row>
    <row r="49" spans="1:20" ht="15.75" x14ac:dyDescent="0.2">
      <c r="A49" s="72" t="s">
        <v>86</v>
      </c>
      <c r="B49" s="73"/>
      <c r="C49" s="73"/>
      <c r="D49" s="73"/>
      <c r="E49" s="73"/>
      <c r="F49" s="73"/>
      <c r="G49" s="73"/>
      <c r="H49" s="73"/>
      <c r="I49" s="73"/>
      <c r="J49" s="73"/>
      <c r="K49" s="73"/>
      <c r="L49" s="73"/>
      <c r="M49" s="73"/>
      <c r="N49" s="73"/>
      <c r="O49" s="73"/>
      <c r="P49" s="73"/>
      <c r="Q49" s="73"/>
      <c r="R49" s="73"/>
      <c r="S49" s="73"/>
      <c r="T49" s="74"/>
    </row>
    <row r="50" spans="1:20" x14ac:dyDescent="0.2">
      <c r="A50" s="75">
        <v>10</v>
      </c>
      <c r="B50" s="76" t="s">
        <v>87</v>
      </c>
      <c r="C50" s="76" t="s">
        <v>26</v>
      </c>
      <c r="D50" s="78">
        <v>23005</v>
      </c>
      <c r="E50" s="60" t="s">
        <v>54</v>
      </c>
      <c r="F50" s="60" t="s">
        <v>28</v>
      </c>
      <c r="G50" s="12" t="s">
        <v>88</v>
      </c>
      <c r="H50" s="12" t="s">
        <v>30</v>
      </c>
      <c r="I50" s="9">
        <v>100</v>
      </c>
      <c r="J50" s="12" t="s">
        <v>31</v>
      </c>
      <c r="K50" s="11">
        <v>25000</v>
      </c>
      <c r="L50" s="23">
        <v>1</v>
      </c>
      <c r="M50" s="14">
        <f>K50</f>
        <v>25000</v>
      </c>
      <c r="N50" s="12">
        <f>M50*1.17</f>
        <v>29250</v>
      </c>
      <c r="O50" s="62" t="s">
        <v>32</v>
      </c>
      <c r="P50" s="62" t="s">
        <v>82</v>
      </c>
      <c r="Q50" s="63"/>
      <c r="R50" s="65">
        <f>N50*(100-Q50)/100</f>
        <v>29250</v>
      </c>
      <c r="S50" s="67" t="s">
        <v>41</v>
      </c>
      <c r="T50" s="55"/>
    </row>
    <row r="51" spans="1:20" x14ac:dyDescent="0.2">
      <c r="A51" s="75"/>
      <c r="B51" s="77"/>
      <c r="C51" s="77"/>
      <c r="D51" s="79"/>
      <c r="E51" s="61"/>
      <c r="F51" s="61"/>
      <c r="G51" s="6" t="s">
        <v>89</v>
      </c>
      <c r="H51" s="6" t="s">
        <v>30</v>
      </c>
      <c r="I51" s="8">
        <v>97</v>
      </c>
      <c r="J51" s="33" t="s">
        <v>31</v>
      </c>
      <c r="K51" s="34">
        <v>26070</v>
      </c>
      <c r="L51" s="38">
        <v>1</v>
      </c>
      <c r="M51" s="37">
        <f>K51</f>
        <v>26070</v>
      </c>
      <c r="N51" s="34">
        <f>M51*1.17</f>
        <v>30501.899999999998</v>
      </c>
      <c r="O51" s="62"/>
      <c r="P51" s="62"/>
      <c r="Q51" s="64"/>
      <c r="R51" s="66"/>
      <c r="S51" s="68"/>
      <c r="T51" s="56"/>
    </row>
    <row r="52" spans="1:20" x14ac:dyDescent="0.2">
      <c r="A52" s="75"/>
      <c r="B52" s="77"/>
      <c r="C52" s="77"/>
      <c r="D52" s="79"/>
      <c r="E52" s="61"/>
      <c r="F52" s="61"/>
      <c r="G52" s="6" t="s">
        <v>57</v>
      </c>
      <c r="H52" s="6" t="s">
        <v>30</v>
      </c>
      <c r="I52" s="8">
        <v>88</v>
      </c>
      <c r="J52" s="33" t="s">
        <v>31</v>
      </c>
      <c r="K52" s="34">
        <v>30000</v>
      </c>
      <c r="L52" s="38">
        <v>1</v>
      </c>
      <c r="M52" s="37">
        <f>K52</f>
        <v>30000</v>
      </c>
      <c r="N52" s="34">
        <f>M52*1.17</f>
        <v>35100</v>
      </c>
      <c r="O52" s="62"/>
      <c r="P52" s="62"/>
      <c r="Q52" s="64"/>
      <c r="R52" s="66"/>
      <c r="S52" s="68"/>
      <c r="T52" s="56"/>
    </row>
    <row r="53" spans="1:20" x14ac:dyDescent="0.2">
      <c r="A53" s="75"/>
      <c r="B53" s="77"/>
      <c r="C53" s="77"/>
      <c r="D53" s="79"/>
      <c r="E53" s="61"/>
      <c r="F53" s="61"/>
      <c r="G53" s="6" t="s">
        <v>90</v>
      </c>
      <c r="H53" s="6" t="s">
        <v>30</v>
      </c>
      <c r="I53" s="8">
        <v>56</v>
      </c>
      <c r="J53" s="33" t="s">
        <v>31</v>
      </c>
      <c r="K53" s="34">
        <v>67500</v>
      </c>
      <c r="L53" s="38">
        <v>1</v>
      </c>
      <c r="M53" s="37">
        <f>K53</f>
        <v>67500</v>
      </c>
      <c r="N53" s="34">
        <f>M53*1.17</f>
        <v>78975</v>
      </c>
      <c r="O53" s="62"/>
      <c r="P53" s="62"/>
      <c r="Q53" s="64"/>
      <c r="R53" s="66"/>
      <c r="S53" s="68"/>
      <c r="T53" s="56"/>
    </row>
    <row r="54" spans="1:20" x14ac:dyDescent="0.2">
      <c r="A54" s="75"/>
      <c r="B54" s="57" t="s">
        <v>91</v>
      </c>
      <c r="C54" s="58"/>
      <c r="D54" s="58"/>
      <c r="E54" s="58"/>
      <c r="F54" s="58"/>
      <c r="G54" s="58"/>
      <c r="H54" s="58"/>
      <c r="I54" s="58"/>
      <c r="J54" s="58"/>
      <c r="K54" s="58"/>
      <c r="L54" s="58"/>
      <c r="M54" s="58"/>
      <c r="N54" s="58"/>
      <c r="O54" s="58"/>
      <c r="P54" s="58"/>
      <c r="Q54" s="58"/>
      <c r="R54" s="58"/>
      <c r="S54" s="58"/>
      <c r="T54" s="59"/>
    </row>
    <row r="55" spans="1:20" ht="15.75" x14ac:dyDescent="0.2">
      <c r="A55" s="72" t="s">
        <v>92</v>
      </c>
      <c r="B55" s="73"/>
      <c r="C55" s="73"/>
      <c r="D55" s="73"/>
      <c r="E55" s="73"/>
      <c r="F55" s="73"/>
      <c r="G55" s="73"/>
      <c r="H55" s="73"/>
      <c r="I55" s="73"/>
      <c r="J55" s="73"/>
      <c r="K55" s="73"/>
      <c r="L55" s="73"/>
      <c r="M55" s="73"/>
      <c r="N55" s="73"/>
      <c r="O55" s="73"/>
      <c r="P55" s="73"/>
      <c r="Q55" s="73"/>
      <c r="R55" s="73"/>
      <c r="S55" s="73"/>
      <c r="T55" s="74"/>
    </row>
    <row r="56" spans="1:20" x14ac:dyDescent="0.2">
      <c r="A56" s="75">
        <v>11</v>
      </c>
      <c r="B56" s="76" t="s">
        <v>93</v>
      </c>
      <c r="C56" s="76" t="s">
        <v>26</v>
      </c>
      <c r="D56" s="78">
        <v>23005</v>
      </c>
      <c r="E56" s="60" t="s">
        <v>37</v>
      </c>
      <c r="F56" s="60" t="s">
        <v>28</v>
      </c>
      <c r="G56" s="12" t="s">
        <v>94</v>
      </c>
      <c r="H56" s="12" t="s">
        <v>30</v>
      </c>
      <c r="I56" s="29">
        <v>100</v>
      </c>
      <c r="J56" s="12" t="s">
        <v>31</v>
      </c>
      <c r="K56" s="12">
        <v>73000</v>
      </c>
      <c r="L56" s="23">
        <v>1</v>
      </c>
      <c r="M56" s="14">
        <f>K56</f>
        <v>73000</v>
      </c>
      <c r="N56" s="12">
        <f>M56*1.17</f>
        <v>85410</v>
      </c>
      <c r="O56" s="83" t="s">
        <v>32</v>
      </c>
      <c r="P56" s="83" t="s">
        <v>82</v>
      </c>
      <c r="Q56" s="63"/>
      <c r="R56" s="65">
        <f>N56*(100-Q56)/100</f>
        <v>85410</v>
      </c>
      <c r="S56" s="67" t="s">
        <v>41</v>
      </c>
      <c r="T56" s="55"/>
    </row>
    <row r="57" spans="1:20" x14ac:dyDescent="0.2">
      <c r="A57" s="75"/>
      <c r="B57" s="77"/>
      <c r="C57" s="77"/>
      <c r="D57" s="79"/>
      <c r="E57" s="61"/>
      <c r="F57" s="61"/>
      <c r="G57" s="31" t="s">
        <v>95</v>
      </c>
      <c r="H57" s="31" t="s">
        <v>30</v>
      </c>
      <c r="I57" s="32">
        <v>90</v>
      </c>
      <c r="J57" s="33" t="s">
        <v>31</v>
      </c>
      <c r="K57" s="34">
        <v>78000</v>
      </c>
      <c r="L57" s="8">
        <v>1</v>
      </c>
      <c r="M57" s="37">
        <f>K57</f>
        <v>78000</v>
      </c>
      <c r="N57" s="34">
        <f>M57*1.17</f>
        <v>91260</v>
      </c>
      <c r="O57" s="84"/>
      <c r="P57" s="84"/>
      <c r="Q57" s="64"/>
      <c r="R57" s="66"/>
      <c r="S57" s="68"/>
      <c r="T57" s="56"/>
    </row>
    <row r="58" spans="1:20" x14ac:dyDescent="0.2">
      <c r="A58" s="75"/>
      <c r="B58" s="77"/>
      <c r="C58" s="77"/>
      <c r="D58" s="79"/>
      <c r="E58" s="61"/>
      <c r="F58" s="61"/>
      <c r="G58" s="31" t="s">
        <v>96</v>
      </c>
      <c r="H58" s="31" t="s">
        <v>30</v>
      </c>
      <c r="I58" s="32">
        <v>76</v>
      </c>
      <c r="J58" s="33" t="s">
        <v>31</v>
      </c>
      <c r="K58" s="34">
        <v>97861.06</v>
      </c>
      <c r="L58" s="8">
        <v>1</v>
      </c>
      <c r="M58" s="37">
        <f>K58</f>
        <v>97861.06</v>
      </c>
      <c r="N58" s="34">
        <f>M58*1.17</f>
        <v>114497.4402</v>
      </c>
      <c r="O58" s="84"/>
      <c r="P58" s="84"/>
      <c r="Q58" s="64"/>
      <c r="R58" s="66"/>
      <c r="S58" s="68"/>
      <c r="T58" s="56"/>
    </row>
    <row r="59" spans="1:20" x14ac:dyDescent="0.2">
      <c r="A59" s="75"/>
      <c r="B59" s="77"/>
      <c r="C59" s="77"/>
      <c r="D59" s="79"/>
      <c r="E59" s="61"/>
      <c r="F59" s="61"/>
      <c r="G59" s="6" t="s">
        <v>63</v>
      </c>
      <c r="H59" s="6" t="s">
        <v>30</v>
      </c>
      <c r="I59" s="8">
        <v>72</v>
      </c>
      <c r="J59" s="33" t="s">
        <v>31</v>
      </c>
      <c r="K59" s="34">
        <v>106771</v>
      </c>
      <c r="L59" s="8">
        <v>1</v>
      </c>
      <c r="M59" s="37">
        <f>K59</f>
        <v>106771</v>
      </c>
      <c r="N59" s="34">
        <f>M59*1.17</f>
        <v>124922.06999999999</v>
      </c>
      <c r="O59" s="84"/>
      <c r="P59" s="84"/>
      <c r="Q59" s="64"/>
      <c r="R59" s="66"/>
      <c r="S59" s="68"/>
      <c r="T59" s="56"/>
    </row>
    <row r="60" spans="1:20" x14ac:dyDescent="0.2">
      <c r="A60" s="75"/>
      <c r="B60" s="80"/>
      <c r="C60" s="80"/>
      <c r="D60" s="79"/>
      <c r="E60" s="82"/>
      <c r="F60" s="82"/>
      <c r="G60" s="6" t="s">
        <v>64</v>
      </c>
      <c r="H60" s="6" t="s">
        <v>30</v>
      </c>
      <c r="I60" s="8">
        <v>71</v>
      </c>
      <c r="J60" s="33" t="s">
        <v>31</v>
      </c>
      <c r="K60" s="34">
        <v>108976</v>
      </c>
      <c r="L60" s="8">
        <v>1</v>
      </c>
      <c r="M60" s="37">
        <f>K60</f>
        <v>108976</v>
      </c>
      <c r="N60" s="34">
        <f>M60*1.17</f>
        <v>127501.92</v>
      </c>
      <c r="O60" s="85"/>
      <c r="P60" s="85"/>
      <c r="Q60" s="86"/>
      <c r="R60" s="69"/>
      <c r="S60" s="70"/>
      <c r="T60" s="71"/>
    </row>
    <row r="61" spans="1:20" x14ac:dyDescent="0.2">
      <c r="A61" s="75"/>
      <c r="B61" s="57" t="s">
        <v>97</v>
      </c>
      <c r="C61" s="58"/>
      <c r="D61" s="58"/>
      <c r="E61" s="58"/>
      <c r="F61" s="58"/>
      <c r="G61" s="58"/>
      <c r="H61" s="58"/>
      <c r="I61" s="58"/>
      <c r="J61" s="58"/>
      <c r="K61" s="58"/>
      <c r="L61" s="58"/>
      <c r="M61" s="58"/>
      <c r="N61" s="58"/>
      <c r="O61" s="58"/>
      <c r="P61" s="58"/>
      <c r="Q61" s="58"/>
      <c r="R61" s="58"/>
      <c r="S61" s="58"/>
      <c r="T61" s="59"/>
    </row>
    <row r="62" spans="1:20" ht="15.75" x14ac:dyDescent="0.2">
      <c r="A62" s="72" t="s">
        <v>98</v>
      </c>
      <c r="B62" s="73"/>
      <c r="C62" s="73"/>
      <c r="D62" s="73"/>
      <c r="E62" s="73"/>
      <c r="F62" s="73"/>
      <c r="G62" s="73"/>
      <c r="H62" s="73"/>
      <c r="I62" s="73"/>
      <c r="J62" s="73"/>
      <c r="K62" s="73"/>
      <c r="L62" s="73"/>
      <c r="M62" s="73"/>
      <c r="N62" s="73"/>
      <c r="O62" s="73"/>
      <c r="P62" s="73"/>
      <c r="Q62" s="73"/>
      <c r="R62" s="73"/>
      <c r="S62" s="73"/>
      <c r="T62" s="74"/>
    </row>
    <row r="63" spans="1:20" x14ac:dyDescent="0.2">
      <c r="A63" s="75">
        <v>12</v>
      </c>
      <c r="B63" s="76" t="s">
        <v>99</v>
      </c>
      <c r="C63" s="76" t="s">
        <v>26</v>
      </c>
      <c r="D63" s="78">
        <v>23005</v>
      </c>
      <c r="E63" s="60" t="s">
        <v>27</v>
      </c>
      <c r="F63" s="60" t="s">
        <v>28</v>
      </c>
      <c r="G63" s="12" t="s">
        <v>81</v>
      </c>
      <c r="H63" s="12" t="s">
        <v>30</v>
      </c>
      <c r="I63" s="9">
        <v>100</v>
      </c>
      <c r="J63" s="12" t="s">
        <v>31</v>
      </c>
      <c r="K63" s="12">
        <v>34024</v>
      </c>
      <c r="L63" s="23">
        <v>1</v>
      </c>
      <c r="M63" s="14">
        <f>K63</f>
        <v>34024</v>
      </c>
      <c r="N63" s="14">
        <f>M63*1.17</f>
        <v>39808.079999999994</v>
      </c>
      <c r="O63" s="83" t="s">
        <v>32</v>
      </c>
      <c r="P63" s="83" t="s">
        <v>82</v>
      </c>
      <c r="Q63" s="63"/>
      <c r="R63" s="65">
        <f>N63*(100-Q63)/100</f>
        <v>39808.079999999994</v>
      </c>
      <c r="S63" s="67" t="s">
        <v>41</v>
      </c>
      <c r="T63" s="87"/>
    </row>
    <row r="64" spans="1:20" x14ac:dyDescent="0.2">
      <c r="A64" s="75"/>
      <c r="B64" s="77"/>
      <c r="C64" s="77"/>
      <c r="D64" s="79"/>
      <c r="E64" s="61"/>
      <c r="F64" s="61"/>
      <c r="G64" s="31" t="s">
        <v>83</v>
      </c>
      <c r="H64" s="31" t="s">
        <v>30</v>
      </c>
      <c r="I64" s="32">
        <v>73</v>
      </c>
      <c r="J64" s="33" t="s">
        <v>31</v>
      </c>
      <c r="K64" s="34">
        <v>55000</v>
      </c>
      <c r="L64" s="8">
        <v>1</v>
      </c>
      <c r="M64" s="37">
        <f>K64</f>
        <v>55000</v>
      </c>
      <c r="N64" s="34">
        <v>64349.999999999993</v>
      </c>
      <c r="O64" s="84"/>
      <c r="P64" s="84"/>
      <c r="Q64" s="64"/>
      <c r="R64" s="66"/>
      <c r="S64" s="68"/>
      <c r="T64" s="87"/>
    </row>
    <row r="65" spans="1:20" x14ac:dyDescent="0.2">
      <c r="A65" s="75"/>
      <c r="B65" s="77"/>
      <c r="C65" s="77"/>
      <c r="D65" s="79"/>
      <c r="E65" s="61"/>
      <c r="F65" s="61"/>
      <c r="G65" s="6" t="s">
        <v>84</v>
      </c>
      <c r="H65" s="6" t="s">
        <v>30</v>
      </c>
      <c r="I65" s="8">
        <v>72</v>
      </c>
      <c r="J65" s="33" t="s">
        <v>31</v>
      </c>
      <c r="K65" s="34">
        <v>57000</v>
      </c>
      <c r="L65" s="8">
        <v>1</v>
      </c>
      <c r="M65" s="37">
        <f>K65</f>
        <v>57000</v>
      </c>
      <c r="N65" s="34">
        <v>66690</v>
      </c>
      <c r="O65" s="84"/>
      <c r="P65" s="84"/>
      <c r="Q65" s="64"/>
      <c r="R65" s="66"/>
      <c r="S65" s="68"/>
      <c r="T65" s="87"/>
    </row>
    <row r="66" spans="1:20" x14ac:dyDescent="0.2">
      <c r="A66" s="75"/>
      <c r="B66" s="88" t="s">
        <v>100</v>
      </c>
      <c r="C66" s="88"/>
      <c r="D66" s="88"/>
      <c r="E66" s="88"/>
      <c r="F66" s="88"/>
      <c r="G66" s="88"/>
      <c r="H66" s="88"/>
      <c r="I66" s="88"/>
      <c r="J66" s="88"/>
      <c r="K66" s="88"/>
      <c r="L66" s="88"/>
      <c r="M66" s="88"/>
      <c r="N66" s="88"/>
      <c r="O66" s="88"/>
      <c r="P66" s="88"/>
      <c r="Q66" s="88"/>
      <c r="R66" s="88"/>
      <c r="S66" s="88"/>
      <c r="T66" s="27"/>
    </row>
    <row r="67" spans="1:20" ht="15.75" x14ac:dyDescent="0.2">
      <c r="A67" s="72" t="s">
        <v>101</v>
      </c>
      <c r="B67" s="73"/>
      <c r="C67" s="73"/>
      <c r="D67" s="73"/>
      <c r="E67" s="73"/>
      <c r="F67" s="73"/>
      <c r="G67" s="73"/>
      <c r="H67" s="73"/>
      <c r="I67" s="73"/>
      <c r="J67" s="73"/>
      <c r="K67" s="73"/>
      <c r="L67" s="73"/>
      <c r="M67" s="73"/>
      <c r="N67" s="73"/>
      <c r="O67" s="73"/>
      <c r="P67" s="73"/>
      <c r="Q67" s="73"/>
      <c r="R67" s="73"/>
      <c r="S67" s="73"/>
      <c r="T67" s="74"/>
    </row>
    <row r="68" spans="1:20" x14ac:dyDescent="0.2">
      <c r="A68" s="75">
        <v>13</v>
      </c>
      <c r="B68" s="76" t="s">
        <v>102</v>
      </c>
      <c r="C68" s="76" t="s">
        <v>26</v>
      </c>
      <c r="D68" s="78">
        <v>23005</v>
      </c>
      <c r="E68" s="60" t="s">
        <v>54</v>
      </c>
      <c r="F68" s="60" t="s">
        <v>28</v>
      </c>
      <c r="G68" s="12" t="s">
        <v>90</v>
      </c>
      <c r="H68" s="12" t="s">
        <v>30</v>
      </c>
      <c r="I68" s="9">
        <v>100</v>
      </c>
      <c r="J68" s="12" t="s">
        <v>31</v>
      </c>
      <c r="K68" s="11">
        <v>24640</v>
      </c>
      <c r="L68" s="23">
        <v>1</v>
      </c>
      <c r="M68" s="12">
        <f>K68</f>
        <v>24640</v>
      </c>
      <c r="N68" s="14">
        <f>M68*1.17</f>
        <v>28828.799999999999</v>
      </c>
      <c r="O68" s="62" t="s">
        <v>32</v>
      </c>
      <c r="P68" s="62" t="s">
        <v>82</v>
      </c>
      <c r="Q68" s="63"/>
      <c r="R68" s="65">
        <f>N68*(100-Q68)/100</f>
        <v>28828.799999999999</v>
      </c>
      <c r="S68" s="67" t="s">
        <v>41</v>
      </c>
      <c r="T68" s="55"/>
    </row>
    <row r="69" spans="1:20" x14ac:dyDescent="0.2">
      <c r="A69" s="75"/>
      <c r="B69" s="77"/>
      <c r="C69" s="77"/>
      <c r="D69" s="79"/>
      <c r="E69" s="61"/>
      <c r="F69" s="61"/>
      <c r="G69" s="6" t="s">
        <v>57</v>
      </c>
      <c r="H69" s="6" t="s">
        <v>30</v>
      </c>
      <c r="I69" s="8">
        <v>84</v>
      </c>
      <c r="J69" s="33" t="s">
        <v>31</v>
      </c>
      <c r="K69" s="34">
        <v>32000</v>
      </c>
      <c r="L69" s="38">
        <v>1</v>
      </c>
      <c r="M69" s="37">
        <v>32000</v>
      </c>
      <c r="N69" s="33">
        <v>37440</v>
      </c>
      <c r="O69" s="62"/>
      <c r="P69" s="62"/>
      <c r="Q69" s="64"/>
      <c r="R69" s="66"/>
      <c r="S69" s="68"/>
      <c r="T69" s="56"/>
    </row>
    <row r="70" spans="1:20" x14ac:dyDescent="0.2">
      <c r="A70" s="75"/>
      <c r="B70" s="77"/>
      <c r="C70" s="77"/>
      <c r="D70" s="79"/>
      <c r="E70" s="61"/>
      <c r="F70" s="61"/>
      <c r="G70" s="6" t="s">
        <v>56</v>
      </c>
      <c r="H70" s="6" t="s">
        <v>30</v>
      </c>
      <c r="I70" s="8">
        <v>76</v>
      </c>
      <c r="J70" s="33" t="s">
        <v>31</v>
      </c>
      <c r="K70" s="34">
        <v>37770.080000000002</v>
      </c>
      <c r="L70" s="38">
        <v>1</v>
      </c>
      <c r="M70" s="37">
        <v>37770.080000000002</v>
      </c>
      <c r="N70" s="33">
        <v>44190.993600000002</v>
      </c>
      <c r="O70" s="62"/>
      <c r="P70" s="62"/>
      <c r="Q70" s="64"/>
      <c r="R70" s="66"/>
      <c r="S70" s="68"/>
      <c r="T70" s="56"/>
    </row>
    <row r="71" spans="1:20" x14ac:dyDescent="0.2">
      <c r="A71" s="75"/>
      <c r="B71" s="77"/>
      <c r="C71" s="77"/>
      <c r="D71" s="79"/>
      <c r="E71" s="61"/>
      <c r="F71" s="61"/>
      <c r="G71" s="6" t="s">
        <v>103</v>
      </c>
      <c r="H71" s="6" t="s">
        <v>30</v>
      </c>
      <c r="I71" s="8">
        <v>72</v>
      </c>
      <c r="J71" s="33" t="s">
        <v>31</v>
      </c>
      <c r="K71" s="34">
        <v>41500</v>
      </c>
      <c r="L71" s="38">
        <v>1</v>
      </c>
      <c r="M71" s="37">
        <v>41500</v>
      </c>
      <c r="N71" s="33">
        <v>48555</v>
      </c>
      <c r="O71" s="62"/>
      <c r="P71" s="62"/>
      <c r="Q71" s="64"/>
      <c r="R71" s="66"/>
      <c r="S71" s="68"/>
      <c r="T71" s="56"/>
    </row>
    <row r="72" spans="1:20" x14ac:dyDescent="0.2">
      <c r="A72" s="75"/>
      <c r="B72" s="77"/>
      <c r="C72" s="77"/>
      <c r="D72" s="79"/>
      <c r="E72" s="61"/>
      <c r="F72" s="61"/>
      <c r="G72" s="31" t="s">
        <v>55</v>
      </c>
      <c r="H72" s="31" t="s">
        <v>30</v>
      </c>
      <c r="I72" s="32">
        <v>64</v>
      </c>
      <c r="J72" s="33" t="s">
        <v>31</v>
      </c>
      <c r="K72" s="34">
        <v>50000</v>
      </c>
      <c r="L72" s="8">
        <v>1</v>
      </c>
      <c r="M72" s="37">
        <v>50000</v>
      </c>
      <c r="N72" s="34">
        <v>58500</v>
      </c>
      <c r="O72" s="62"/>
      <c r="P72" s="62"/>
      <c r="Q72" s="64"/>
      <c r="R72" s="66"/>
      <c r="S72" s="68"/>
      <c r="T72" s="56"/>
    </row>
    <row r="73" spans="1:20" x14ac:dyDescent="0.2">
      <c r="A73" s="75"/>
      <c r="B73" s="77"/>
      <c r="C73" s="77"/>
      <c r="D73" s="79"/>
      <c r="E73" s="61"/>
      <c r="F73" s="61"/>
      <c r="G73" s="6" t="s">
        <v>104</v>
      </c>
      <c r="H73" s="6" t="s">
        <v>30</v>
      </c>
      <c r="I73" s="8">
        <v>55</v>
      </c>
      <c r="J73" s="33" t="s">
        <v>31</v>
      </c>
      <c r="K73" s="34">
        <v>70000</v>
      </c>
      <c r="L73" s="8">
        <v>1</v>
      </c>
      <c r="M73" s="37">
        <v>70000</v>
      </c>
      <c r="N73" s="34">
        <v>81900</v>
      </c>
      <c r="O73" s="62"/>
      <c r="P73" s="62"/>
      <c r="Q73" s="64"/>
      <c r="R73" s="66"/>
      <c r="S73" s="68"/>
      <c r="T73" s="56"/>
    </row>
    <row r="74" spans="1:20" x14ac:dyDescent="0.2">
      <c r="A74" s="75"/>
      <c r="B74" s="57" t="s">
        <v>105</v>
      </c>
      <c r="C74" s="58"/>
      <c r="D74" s="58"/>
      <c r="E74" s="58"/>
      <c r="F74" s="58"/>
      <c r="G74" s="58"/>
      <c r="H74" s="58"/>
      <c r="I74" s="58"/>
      <c r="J74" s="58"/>
      <c r="K74" s="58"/>
      <c r="L74" s="58"/>
      <c r="M74" s="58"/>
      <c r="N74" s="58"/>
      <c r="O74" s="58"/>
      <c r="P74" s="58"/>
      <c r="Q74" s="58"/>
      <c r="R74" s="58"/>
      <c r="S74" s="58"/>
      <c r="T74" s="59"/>
    </row>
    <row r="75" spans="1:20" ht="15.75" x14ac:dyDescent="0.2">
      <c r="A75" s="72" t="s">
        <v>106</v>
      </c>
      <c r="B75" s="73"/>
      <c r="C75" s="73"/>
      <c r="D75" s="73"/>
      <c r="E75" s="73"/>
      <c r="F75" s="73"/>
      <c r="G75" s="73"/>
      <c r="H75" s="73"/>
      <c r="I75" s="73"/>
      <c r="J75" s="73"/>
      <c r="K75" s="73"/>
      <c r="L75" s="73"/>
      <c r="M75" s="73"/>
      <c r="N75" s="73"/>
      <c r="O75" s="73"/>
      <c r="P75" s="73"/>
      <c r="Q75" s="73"/>
      <c r="R75" s="73"/>
      <c r="S75" s="73"/>
      <c r="T75" s="74"/>
    </row>
    <row r="76" spans="1:20" x14ac:dyDescent="0.2">
      <c r="A76" s="75">
        <v>14</v>
      </c>
      <c r="B76" s="76" t="s">
        <v>107</v>
      </c>
      <c r="C76" s="76" t="s">
        <v>26</v>
      </c>
      <c r="D76" s="78">
        <v>23005</v>
      </c>
      <c r="E76" s="60" t="s">
        <v>27</v>
      </c>
      <c r="F76" s="60" t="s">
        <v>28</v>
      </c>
      <c r="G76" s="12" t="s">
        <v>83</v>
      </c>
      <c r="H76" s="12" t="s">
        <v>30</v>
      </c>
      <c r="I76" s="29">
        <v>100</v>
      </c>
      <c r="J76" s="12" t="s">
        <v>31</v>
      </c>
      <c r="K76" s="12">
        <v>24000</v>
      </c>
      <c r="L76" s="23">
        <v>1</v>
      </c>
      <c r="M76" s="14">
        <f>K76</f>
        <v>24000</v>
      </c>
      <c r="N76" s="12">
        <f>M76*1.17</f>
        <v>28080</v>
      </c>
      <c r="O76" s="83" t="s">
        <v>32</v>
      </c>
      <c r="P76" s="83" t="s">
        <v>82</v>
      </c>
      <c r="Q76" s="63"/>
      <c r="R76" s="65">
        <f>N76*(100-Q76)/100</f>
        <v>28080</v>
      </c>
      <c r="S76" s="67" t="s">
        <v>41</v>
      </c>
      <c r="T76" s="55"/>
    </row>
    <row r="77" spans="1:20" ht="33" customHeight="1" x14ac:dyDescent="0.2">
      <c r="A77" s="75"/>
      <c r="B77" s="77"/>
      <c r="C77" s="77"/>
      <c r="D77" s="79"/>
      <c r="E77" s="61"/>
      <c r="F77" s="61"/>
      <c r="G77" s="31" t="s">
        <v>108</v>
      </c>
      <c r="H77" s="31" t="s">
        <v>30</v>
      </c>
      <c r="I77" s="32">
        <v>93</v>
      </c>
      <c r="J77" s="33" t="s">
        <v>31</v>
      </c>
      <c r="K77" s="34">
        <v>26656</v>
      </c>
      <c r="L77" s="8">
        <v>1</v>
      </c>
      <c r="M77" s="37">
        <f>K77</f>
        <v>26656</v>
      </c>
      <c r="N77" s="34">
        <f>M77*1.17</f>
        <v>31187.519999999997</v>
      </c>
      <c r="O77" s="84"/>
      <c r="P77" s="84"/>
      <c r="Q77" s="64"/>
      <c r="R77" s="66"/>
      <c r="S77" s="68"/>
      <c r="T77" s="56"/>
    </row>
    <row r="78" spans="1:20" ht="21.75" customHeight="1" x14ac:dyDescent="0.2">
      <c r="A78" s="75"/>
      <c r="B78" s="77"/>
      <c r="C78" s="77"/>
      <c r="D78" s="79"/>
      <c r="E78" s="61"/>
      <c r="F78" s="61"/>
      <c r="G78" s="6" t="s">
        <v>109</v>
      </c>
      <c r="H78" s="6" t="s">
        <v>30</v>
      </c>
      <c r="I78" s="8">
        <v>49</v>
      </c>
      <c r="J78" s="33" t="s">
        <v>31</v>
      </c>
      <c r="K78" s="34">
        <v>86400</v>
      </c>
      <c r="L78" s="8">
        <v>1</v>
      </c>
      <c r="M78" s="37">
        <f>K78</f>
        <v>86400</v>
      </c>
      <c r="N78" s="34">
        <f>M78*1.17</f>
        <v>101088</v>
      </c>
      <c r="O78" s="84"/>
      <c r="P78" s="84"/>
      <c r="Q78" s="64"/>
      <c r="R78" s="66"/>
      <c r="S78" s="68"/>
      <c r="T78" s="56"/>
    </row>
    <row r="79" spans="1:20" ht="15.75" customHeight="1" x14ac:dyDescent="0.2">
      <c r="A79" s="75"/>
      <c r="B79" s="57" t="s">
        <v>110</v>
      </c>
      <c r="C79" s="58"/>
      <c r="D79" s="58"/>
      <c r="E79" s="58"/>
      <c r="F79" s="58"/>
      <c r="G79" s="58"/>
      <c r="H79" s="58"/>
      <c r="I79" s="58"/>
      <c r="J79" s="58"/>
      <c r="K79" s="58"/>
      <c r="L79" s="58"/>
      <c r="M79" s="58"/>
      <c r="N79" s="58"/>
      <c r="O79" s="58"/>
      <c r="P79" s="58"/>
      <c r="Q79" s="58"/>
      <c r="R79" s="58"/>
      <c r="S79" s="58"/>
      <c r="T79" s="59"/>
    </row>
    <row r="80" spans="1:20" ht="15.75" x14ac:dyDescent="0.2">
      <c r="A80" s="72" t="s">
        <v>111</v>
      </c>
      <c r="B80" s="73"/>
      <c r="C80" s="73"/>
      <c r="D80" s="73"/>
      <c r="E80" s="73"/>
      <c r="F80" s="73"/>
      <c r="G80" s="73"/>
      <c r="H80" s="73"/>
      <c r="I80" s="73"/>
      <c r="J80" s="73"/>
      <c r="K80" s="73"/>
      <c r="L80" s="73"/>
      <c r="M80" s="73"/>
      <c r="N80" s="73"/>
      <c r="O80" s="73"/>
      <c r="P80" s="73"/>
      <c r="Q80" s="73"/>
      <c r="R80" s="73"/>
      <c r="S80" s="73"/>
      <c r="T80" s="74"/>
    </row>
    <row r="81" spans="1:20" x14ac:dyDescent="0.2">
      <c r="A81" s="75">
        <v>15</v>
      </c>
      <c r="B81" s="76" t="s">
        <v>112</v>
      </c>
      <c r="C81" s="76" t="s">
        <v>26</v>
      </c>
      <c r="D81" s="78">
        <v>23005</v>
      </c>
      <c r="E81" s="60" t="s">
        <v>27</v>
      </c>
      <c r="F81" s="60" t="s">
        <v>28</v>
      </c>
      <c r="G81" s="12" t="s">
        <v>83</v>
      </c>
      <c r="H81" s="12" t="s">
        <v>30</v>
      </c>
      <c r="I81" s="29">
        <v>100</v>
      </c>
      <c r="J81" s="12" t="s">
        <v>31</v>
      </c>
      <c r="K81" s="12">
        <v>40000</v>
      </c>
      <c r="L81" s="23">
        <v>1</v>
      </c>
      <c r="M81" s="14">
        <f>K81</f>
        <v>40000</v>
      </c>
      <c r="N81" s="12">
        <f>M81*1.17</f>
        <v>46800</v>
      </c>
      <c r="O81" s="83" t="s">
        <v>32</v>
      </c>
      <c r="P81" s="83" t="s">
        <v>113</v>
      </c>
      <c r="Q81" s="63"/>
      <c r="R81" s="65">
        <f>N81*(100-Q81)/100</f>
        <v>46800</v>
      </c>
      <c r="S81" s="67" t="s">
        <v>41</v>
      </c>
      <c r="T81" s="55"/>
    </row>
    <row r="82" spans="1:20" ht="36.75" customHeight="1" x14ac:dyDescent="0.2">
      <c r="A82" s="75"/>
      <c r="B82" s="77"/>
      <c r="C82" s="77"/>
      <c r="D82" s="79"/>
      <c r="E82" s="61"/>
      <c r="F82" s="61"/>
      <c r="G82" s="31" t="s">
        <v>108</v>
      </c>
      <c r="H82" s="31" t="s">
        <v>30</v>
      </c>
      <c r="I82" s="32">
        <v>76</v>
      </c>
      <c r="J82" s="33" t="s">
        <v>31</v>
      </c>
      <c r="K82" s="34">
        <v>61488</v>
      </c>
      <c r="L82" s="8">
        <v>1</v>
      </c>
      <c r="M82" s="37">
        <f>K82</f>
        <v>61488</v>
      </c>
      <c r="N82" s="34">
        <f>M82*1.17</f>
        <v>71940.959999999992</v>
      </c>
      <c r="O82" s="84"/>
      <c r="P82" s="84"/>
      <c r="Q82" s="64"/>
      <c r="R82" s="66"/>
      <c r="S82" s="68"/>
      <c r="T82" s="56"/>
    </row>
    <row r="83" spans="1:20" ht="17.25" customHeight="1" x14ac:dyDescent="0.2">
      <c r="A83" s="75"/>
      <c r="B83" s="77"/>
      <c r="C83" s="77"/>
      <c r="D83" s="79"/>
      <c r="E83" s="61"/>
      <c r="F83" s="61"/>
      <c r="G83" s="6" t="s">
        <v>109</v>
      </c>
      <c r="H83" s="6" t="s">
        <v>30</v>
      </c>
      <c r="I83" s="8">
        <v>62</v>
      </c>
      <c r="J83" s="33" t="s">
        <v>31</v>
      </c>
      <c r="K83" s="34">
        <v>86400</v>
      </c>
      <c r="L83" s="8">
        <v>1</v>
      </c>
      <c r="M83" s="37">
        <f>K83</f>
        <v>86400</v>
      </c>
      <c r="N83" s="34">
        <f>M83*1.17</f>
        <v>101088</v>
      </c>
      <c r="O83" s="84"/>
      <c r="P83" s="84"/>
      <c r="Q83" s="64"/>
      <c r="R83" s="66"/>
      <c r="S83" s="68"/>
      <c r="T83" s="56"/>
    </row>
    <row r="84" spans="1:20" x14ac:dyDescent="0.2">
      <c r="A84" s="75"/>
      <c r="B84" s="80"/>
      <c r="C84" s="80"/>
      <c r="D84" s="81"/>
      <c r="E84" s="82"/>
      <c r="F84" s="82"/>
      <c r="G84" s="6" t="s">
        <v>95</v>
      </c>
      <c r="H84" s="6" t="s">
        <v>30</v>
      </c>
      <c r="I84" s="8">
        <v>51</v>
      </c>
      <c r="J84" s="33" t="s">
        <v>31</v>
      </c>
      <c r="K84" s="34">
        <v>135000</v>
      </c>
      <c r="L84" s="8">
        <v>1</v>
      </c>
      <c r="M84" s="37">
        <f>K84</f>
        <v>135000</v>
      </c>
      <c r="N84" s="34">
        <f>M84*1.17</f>
        <v>157950</v>
      </c>
      <c r="O84" s="85"/>
      <c r="P84" s="85"/>
      <c r="Q84" s="86"/>
      <c r="R84" s="69"/>
      <c r="S84" s="70"/>
      <c r="T84" s="71"/>
    </row>
    <row r="85" spans="1:20" x14ac:dyDescent="0.2">
      <c r="A85" s="75"/>
      <c r="B85" s="57" t="s">
        <v>114</v>
      </c>
      <c r="C85" s="58"/>
      <c r="D85" s="58"/>
      <c r="E85" s="58"/>
      <c r="F85" s="58"/>
      <c r="G85" s="58"/>
      <c r="H85" s="58"/>
      <c r="I85" s="58"/>
      <c r="J85" s="58"/>
      <c r="K85" s="58"/>
      <c r="L85" s="58"/>
      <c r="M85" s="58"/>
      <c r="N85" s="58"/>
      <c r="O85" s="58"/>
      <c r="P85" s="58"/>
      <c r="Q85" s="58"/>
      <c r="R85" s="58"/>
      <c r="S85" s="58"/>
      <c r="T85" s="59"/>
    </row>
    <row r="86" spans="1:20" ht="15.75" x14ac:dyDescent="0.2">
      <c r="A86" s="72" t="s">
        <v>115</v>
      </c>
      <c r="B86" s="73"/>
      <c r="C86" s="73"/>
      <c r="D86" s="73"/>
      <c r="E86" s="73"/>
      <c r="F86" s="73"/>
      <c r="G86" s="73"/>
      <c r="H86" s="73"/>
      <c r="I86" s="73"/>
      <c r="J86" s="73"/>
      <c r="K86" s="73"/>
      <c r="L86" s="73"/>
      <c r="M86" s="73"/>
      <c r="N86" s="73"/>
      <c r="O86" s="73"/>
      <c r="P86" s="73"/>
      <c r="Q86" s="73"/>
      <c r="R86" s="73"/>
      <c r="S86" s="73"/>
      <c r="T86" s="74"/>
    </row>
    <row r="87" spans="1:20" ht="51" x14ac:dyDescent="0.2">
      <c r="A87" s="75">
        <v>16</v>
      </c>
      <c r="B87" s="6" t="s">
        <v>116</v>
      </c>
      <c r="C87" s="7" t="s">
        <v>26</v>
      </c>
      <c r="D87" s="7">
        <v>2250062952</v>
      </c>
      <c r="E87" s="8" t="s">
        <v>54</v>
      </c>
      <c r="F87" s="8" t="s">
        <v>28</v>
      </c>
      <c r="G87" s="9" t="s">
        <v>117</v>
      </c>
      <c r="H87" s="9" t="s">
        <v>30</v>
      </c>
      <c r="I87" s="10">
        <v>100</v>
      </c>
      <c r="J87" s="11" t="s">
        <v>39</v>
      </c>
      <c r="K87" s="12">
        <v>2408</v>
      </c>
      <c r="L87" s="13">
        <v>1</v>
      </c>
      <c r="M87" s="14">
        <f>K87</f>
        <v>2408</v>
      </c>
      <c r="N87" s="12">
        <f>M87*117/100</f>
        <v>2817.36</v>
      </c>
      <c r="O87" s="39" t="s">
        <v>40</v>
      </c>
      <c r="P87" s="5" t="s">
        <v>82</v>
      </c>
      <c r="Q87" s="16"/>
      <c r="R87" s="17">
        <f>N87*(100-Q87)/100</f>
        <v>2817.36</v>
      </c>
      <c r="S87" s="40"/>
      <c r="T87" s="19"/>
    </row>
    <row r="88" spans="1:20" x14ac:dyDescent="0.2">
      <c r="A88" s="75"/>
      <c r="B88" s="88" t="s">
        <v>118</v>
      </c>
      <c r="C88" s="88"/>
      <c r="D88" s="88"/>
      <c r="E88" s="88"/>
      <c r="F88" s="88"/>
      <c r="G88" s="88"/>
      <c r="H88" s="88"/>
      <c r="I88" s="88"/>
      <c r="J88" s="88"/>
      <c r="K88" s="88"/>
      <c r="L88" s="88"/>
      <c r="M88" s="88"/>
      <c r="N88" s="88"/>
      <c r="O88" s="88"/>
      <c r="P88" s="88"/>
      <c r="Q88" s="88"/>
      <c r="R88" s="88"/>
      <c r="S88" s="88"/>
      <c r="T88" s="88"/>
    </row>
    <row r="89" spans="1:20" ht="15.75" x14ac:dyDescent="0.2">
      <c r="A89" s="72" t="s">
        <v>119</v>
      </c>
      <c r="B89" s="73"/>
      <c r="C89" s="73"/>
      <c r="D89" s="73"/>
      <c r="E89" s="73"/>
      <c r="F89" s="73"/>
      <c r="G89" s="73"/>
      <c r="H89" s="73"/>
      <c r="I89" s="73"/>
      <c r="J89" s="73"/>
      <c r="K89" s="73"/>
      <c r="L89" s="73"/>
      <c r="M89" s="73"/>
      <c r="N89" s="73"/>
      <c r="O89" s="73"/>
      <c r="P89" s="73"/>
      <c r="Q89" s="73"/>
      <c r="R89" s="73"/>
      <c r="S89" s="73"/>
      <c r="T89" s="74"/>
    </row>
    <row r="90" spans="1:20" ht="51" x14ac:dyDescent="0.2">
      <c r="A90" s="75">
        <v>17</v>
      </c>
      <c r="B90" s="6" t="s">
        <v>120</v>
      </c>
      <c r="C90" s="7" t="s">
        <v>26</v>
      </c>
      <c r="D90" s="7">
        <v>2250062952</v>
      </c>
      <c r="E90" s="8" t="s">
        <v>54</v>
      </c>
      <c r="F90" s="8" t="s">
        <v>28</v>
      </c>
      <c r="G90" s="9" t="s">
        <v>117</v>
      </c>
      <c r="H90" s="9" t="s">
        <v>30</v>
      </c>
      <c r="I90" s="10">
        <v>100</v>
      </c>
      <c r="J90" s="11" t="s">
        <v>39</v>
      </c>
      <c r="K90" s="12">
        <v>2709</v>
      </c>
      <c r="L90" s="13">
        <v>1</v>
      </c>
      <c r="M90" s="14">
        <f>K90</f>
        <v>2709</v>
      </c>
      <c r="N90" s="12">
        <f>M90*1.17</f>
        <v>3169.5299999999997</v>
      </c>
      <c r="O90" s="39" t="s">
        <v>40</v>
      </c>
      <c r="P90" s="5" t="s">
        <v>82</v>
      </c>
      <c r="Q90" s="16"/>
      <c r="R90" s="17">
        <f>N90*(100-Q90)/100</f>
        <v>3169.53</v>
      </c>
      <c r="S90" s="40"/>
      <c r="T90" s="19"/>
    </row>
    <row r="91" spans="1:20" x14ac:dyDescent="0.2">
      <c r="A91" s="75"/>
      <c r="B91" s="88" t="s">
        <v>121</v>
      </c>
      <c r="C91" s="88"/>
      <c r="D91" s="88"/>
      <c r="E91" s="88"/>
      <c r="F91" s="88"/>
      <c r="G91" s="88"/>
      <c r="H91" s="88"/>
      <c r="I91" s="88"/>
      <c r="J91" s="88"/>
      <c r="K91" s="88"/>
      <c r="L91" s="88"/>
      <c r="M91" s="88"/>
      <c r="N91" s="88"/>
      <c r="O91" s="88"/>
      <c r="P91" s="88"/>
      <c r="Q91" s="88"/>
      <c r="R91" s="88"/>
      <c r="S91" s="88"/>
      <c r="T91" s="88"/>
    </row>
    <row r="92" spans="1:20" ht="15.75" x14ac:dyDescent="0.2">
      <c r="A92" s="72" t="s">
        <v>122</v>
      </c>
      <c r="B92" s="73"/>
      <c r="C92" s="73"/>
      <c r="D92" s="73"/>
      <c r="E92" s="73"/>
      <c r="F92" s="73"/>
      <c r="G92" s="73"/>
      <c r="H92" s="73"/>
      <c r="I92" s="73"/>
      <c r="J92" s="73"/>
      <c r="K92" s="73"/>
      <c r="L92" s="73"/>
      <c r="M92" s="73"/>
      <c r="N92" s="73"/>
      <c r="O92" s="73"/>
      <c r="P92" s="73"/>
      <c r="Q92" s="73"/>
      <c r="R92" s="73"/>
      <c r="S92" s="73"/>
      <c r="T92" s="74"/>
    </row>
    <row r="93" spans="1:20" ht="51" x14ac:dyDescent="0.2">
      <c r="A93" s="75">
        <v>18</v>
      </c>
      <c r="B93" s="6" t="s">
        <v>123</v>
      </c>
      <c r="C93" s="7" t="s">
        <v>26</v>
      </c>
      <c r="D93" s="7">
        <v>2250062952</v>
      </c>
      <c r="E93" s="8" t="s">
        <v>54</v>
      </c>
      <c r="F93" s="8" t="s">
        <v>28</v>
      </c>
      <c r="G93" s="9" t="s">
        <v>117</v>
      </c>
      <c r="H93" s="9" t="s">
        <v>30</v>
      </c>
      <c r="I93" s="10">
        <v>100</v>
      </c>
      <c r="J93" s="11" t="s">
        <v>39</v>
      </c>
      <c r="K93" s="12">
        <v>2408</v>
      </c>
      <c r="L93" s="13">
        <v>1</v>
      </c>
      <c r="M93" s="14">
        <f>K93</f>
        <v>2408</v>
      </c>
      <c r="N93" s="12">
        <f>M93*1.17</f>
        <v>2817.3599999999997</v>
      </c>
      <c r="O93" s="39" t="s">
        <v>40</v>
      </c>
      <c r="P93" s="5" t="s">
        <v>82</v>
      </c>
      <c r="Q93" s="16"/>
      <c r="R93" s="17">
        <f>N93*(100-Q93)/100</f>
        <v>2817.3599999999992</v>
      </c>
      <c r="S93" s="40"/>
      <c r="T93" s="19"/>
    </row>
    <row r="94" spans="1:20" x14ac:dyDescent="0.2">
      <c r="A94" s="75"/>
      <c r="B94" s="88" t="s">
        <v>124</v>
      </c>
      <c r="C94" s="88"/>
      <c r="D94" s="88"/>
      <c r="E94" s="88"/>
      <c r="F94" s="88"/>
      <c r="G94" s="88"/>
      <c r="H94" s="88"/>
      <c r="I94" s="88"/>
      <c r="J94" s="88"/>
      <c r="K94" s="88"/>
      <c r="L94" s="88"/>
      <c r="M94" s="88"/>
      <c r="N94" s="88"/>
      <c r="O94" s="88"/>
      <c r="P94" s="88"/>
      <c r="Q94" s="88"/>
      <c r="R94" s="88"/>
      <c r="S94" s="88"/>
      <c r="T94" s="88"/>
    </row>
    <row r="95" spans="1:20" ht="15.75" x14ac:dyDescent="0.2">
      <c r="A95" s="72" t="s">
        <v>125</v>
      </c>
      <c r="B95" s="73"/>
      <c r="C95" s="73"/>
      <c r="D95" s="73"/>
      <c r="E95" s="73"/>
      <c r="F95" s="73"/>
      <c r="G95" s="73"/>
      <c r="H95" s="73"/>
      <c r="I95" s="73"/>
      <c r="J95" s="73"/>
      <c r="K95" s="73"/>
      <c r="L95" s="73"/>
      <c r="M95" s="73"/>
      <c r="N95" s="73"/>
      <c r="O95" s="73"/>
      <c r="P95" s="73"/>
      <c r="Q95" s="73"/>
      <c r="R95" s="73"/>
      <c r="S95" s="73"/>
      <c r="T95" s="74"/>
    </row>
    <row r="96" spans="1:20" x14ac:dyDescent="0.2">
      <c r="A96" s="75">
        <v>19</v>
      </c>
      <c r="B96" s="76" t="s">
        <v>126</v>
      </c>
      <c r="C96" s="76" t="s">
        <v>26</v>
      </c>
      <c r="D96" s="78">
        <v>23005</v>
      </c>
      <c r="E96" s="60" t="s">
        <v>37</v>
      </c>
      <c r="F96" s="60" t="s">
        <v>28</v>
      </c>
      <c r="G96" s="12" t="s">
        <v>38</v>
      </c>
      <c r="H96" s="12" t="s">
        <v>30</v>
      </c>
      <c r="I96" s="9">
        <v>100</v>
      </c>
      <c r="J96" s="12" t="s">
        <v>31</v>
      </c>
      <c r="K96" s="11">
        <v>36258</v>
      </c>
      <c r="L96" s="23">
        <v>1</v>
      </c>
      <c r="M96" s="14">
        <f>K96</f>
        <v>36258</v>
      </c>
      <c r="N96" s="12">
        <f>M96*117/100</f>
        <v>42421.86</v>
      </c>
      <c r="O96" s="83" t="s">
        <v>32</v>
      </c>
      <c r="P96" s="83" t="s">
        <v>82</v>
      </c>
      <c r="Q96" s="63"/>
      <c r="R96" s="65">
        <f>N96*(100-Q96)/100</f>
        <v>42421.86</v>
      </c>
      <c r="S96" s="67" t="s">
        <v>41</v>
      </c>
      <c r="T96" s="87"/>
    </row>
    <row r="97" spans="1:20" x14ac:dyDescent="0.2">
      <c r="A97" s="75"/>
      <c r="B97" s="77"/>
      <c r="C97" s="77"/>
      <c r="D97" s="79"/>
      <c r="E97" s="61"/>
      <c r="F97" s="61"/>
      <c r="G97" s="31" t="s">
        <v>127</v>
      </c>
      <c r="H97" s="41" t="s">
        <v>128</v>
      </c>
      <c r="I97" s="32">
        <v>90</v>
      </c>
      <c r="J97" s="33" t="s">
        <v>31</v>
      </c>
      <c r="K97" s="34">
        <v>42000</v>
      </c>
      <c r="L97" s="8">
        <v>1</v>
      </c>
      <c r="M97" s="37">
        <f>L97*K97</f>
        <v>42000</v>
      </c>
      <c r="N97" s="34">
        <f>M97*117/100</f>
        <v>49140</v>
      </c>
      <c r="O97" s="84"/>
      <c r="P97" s="84"/>
      <c r="Q97" s="64"/>
      <c r="R97" s="66"/>
      <c r="S97" s="68"/>
      <c r="T97" s="87"/>
    </row>
    <row r="98" spans="1:20" x14ac:dyDescent="0.2">
      <c r="A98" s="75"/>
      <c r="B98" s="77"/>
      <c r="C98" s="77"/>
      <c r="D98" s="79"/>
      <c r="E98" s="61"/>
      <c r="F98" s="61"/>
      <c r="G98" s="6" t="s">
        <v>129</v>
      </c>
      <c r="H98" s="6" t="s">
        <v>30</v>
      </c>
      <c r="I98" s="8">
        <v>90</v>
      </c>
      <c r="J98" s="33" t="s">
        <v>31</v>
      </c>
      <c r="K98" s="34">
        <v>42000</v>
      </c>
      <c r="L98" s="8">
        <v>1</v>
      </c>
      <c r="M98" s="37">
        <f>L98*K98</f>
        <v>42000</v>
      </c>
      <c r="N98" s="34">
        <f>M98*117/100</f>
        <v>49140</v>
      </c>
      <c r="O98" s="84"/>
      <c r="P98" s="84"/>
      <c r="Q98" s="64"/>
      <c r="R98" s="66"/>
      <c r="S98" s="68"/>
      <c r="T98" s="87"/>
    </row>
    <row r="99" spans="1:20" x14ac:dyDescent="0.2">
      <c r="A99" s="75"/>
      <c r="B99" s="88" t="s">
        <v>130</v>
      </c>
      <c r="C99" s="88"/>
      <c r="D99" s="88"/>
      <c r="E99" s="88"/>
      <c r="F99" s="88"/>
      <c r="G99" s="88"/>
      <c r="H99" s="88"/>
      <c r="I99" s="88"/>
      <c r="J99" s="88"/>
      <c r="K99" s="88"/>
      <c r="L99" s="88"/>
      <c r="M99" s="88"/>
      <c r="N99" s="88"/>
      <c r="O99" s="88"/>
      <c r="P99" s="88"/>
      <c r="Q99" s="88"/>
      <c r="R99" s="88"/>
      <c r="S99" s="88"/>
      <c r="T99" s="27"/>
    </row>
    <row r="100" spans="1:20" ht="13.15" customHeight="1" x14ac:dyDescent="0.2">
      <c r="A100" s="72" t="s">
        <v>131</v>
      </c>
      <c r="B100" s="73"/>
      <c r="C100" s="73"/>
      <c r="D100" s="73"/>
      <c r="E100" s="73"/>
      <c r="F100" s="73"/>
      <c r="G100" s="73"/>
      <c r="H100" s="73"/>
      <c r="I100" s="73"/>
      <c r="J100" s="73"/>
      <c r="K100" s="73"/>
      <c r="L100" s="73"/>
      <c r="M100" s="73"/>
      <c r="N100" s="73"/>
      <c r="O100" s="73"/>
      <c r="P100" s="73"/>
      <c r="Q100" s="73"/>
      <c r="R100" s="73"/>
      <c r="S100" s="73"/>
      <c r="T100" s="74"/>
    </row>
    <row r="101" spans="1:20" x14ac:dyDescent="0.2">
      <c r="A101" s="75">
        <v>20</v>
      </c>
      <c r="B101" s="95" t="s">
        <v>132</v>
      </c>
      <c r="C101" s="95" t="s">
        <v>133</v>
      </c>
      <c r="D101" s="97"/>
      <c r="E101" s="99" t="s">
        <v>134</v>
      </c>
      <c r="F101" s="99" t="s">
        <v>28</v>
      </c>
      <c r="G101" s="12" t="s">
        <v>135</v>
      </c>
      <c r="H101" s="12" t="s">
        <v>30</v>
      </c>
      <c r="I101" s="9">
        <v>100</v>
      </c>
      <c r="J101" s="12" t="s">
        <v>31</v>
      </c>
      <c r="K101" s="11">
        <v>32500</v>
      </c>
      <c r="L101" s="23">
        <v>1</v>
      </c>
      <c r="M101" s="14">
        <f>L101*K101</f>
        <v>32500</v>
      </c>
      <c r="N101" s="12">
        <f>M101*117/100</f>
        <v>38025</v>
      </c>
      <c r="O101" s="101" t="s">
        <v>32</v>
      </c>
      <c r="P101" s="101" t="s">
        <v>82</v>
      </c>
      <c r="Q101" s="93"/>
      <c r="R101" s="65">
        <f>N101*(100-Q101)/100</f>
        <v>38025</v>
      </c>
      <c r="S101" s="67" t="s">
        <v>41</v>
      </c>
      <c r="T101" s="55"/>
    </row>
    <row r="102" spans="1:20" x14ac:dyDescent="0.2">
      <c r="A102" s="75"/>
      <c r="B102" s="96"/>
      <c r="C102" s="96"/>
      <c r="D102" s="98"/>
      <c r="E102" s="100"/>
      <c r="F102" s="100"/>
      <c r="G102" s="42" t="s">
        <v>136</v>
      </c>
      <c r="H102" s="42" t="s">
        <v>128</v>
      </c>
      <c r="I102" s="43">
        <v>100</v>
      </c>
      <c r="J102" s="44" t="s">
        <v>31</v>
      </c>
      <c r="K102" s="36">
        <v>32500</v>
      </c>
      <c r="L102" s="45">
        <v>1</v>
      </c>
      <c r="M102" s="35">
        <f>L102*K102</f>
        <v>32500</v>
      </c>
      <c r="N102" s="44">
        <f>M102*117/100</f>
        <v>38025</v>
      </c>
      <c r="O102" s="101"/>
      <c r="P102" s="101"/>
      <c r="Q102" s="94"/>
      <c r="R102" s="66"/>
      <c r="S102" s="68"/>
      <c r="T102" s="56"/>
    </row>
    <row r="103" spans="1:20" ht="19.5" customHeight="1" x14ac:dyDescent="0.2">
      <c r="A103" s="75"/>
      <c r="B103" s="96"/>
      <c r="C103" s="96"/>
      <c r="D103" s="98"/>
      <c r="E103" s="100"/>
      <c r="F103" s="100"/>
      <c r="G103" s="42" t="s">
        <v>137</v>
      </c>
      <c r="H103" s="42" t="s">
        <v>30</v>
      </c>
      <c r="I103" s="43">
        <v>85</v>
      </c>
      <c r="J103" s="44" t="s">
        <v>31</v>
      </c>
      <c r="K103" s="36">
        <v>41400</v>
      </c>
      <c r="L103" s="45">
        <v>1</v>
      </c>
      <c r="M103" s="35">
        <f>L103*K103</f>
        <v>41400</v>
      </c>
      <c r="N103" s="44">
        <f>M103*117/100</f>
        <v>48438</v>
      </c>
      <c r="O103" s="101"/>
      <c r="P103" s="101"/>
      <c r="Q103" s="94"/>
      <c r="R103" s="66"/>
      <c r="S103" s="68"/>
      <c r="T103" s="56"/>
    </row>
    <row r="104" spans="1:20" x14ac:dyDescent="0.2">
      <c r="A104" s="75"/>
      <c r="B104" s="57" t="s">
        <v>138</v>
      </c>
      <c r="C104" s="58"/>
      <c r="D104" s="58"/>
      <c r="E104" s="58"/>
      <c r="F104" s="58"/>
      <c r="G104" s="58"/>
      <c r="H104" s="58"/>
      <c r="I104" s="58"/>
      <c r="J104" s="58"/>
      <c r="K104" s="58"/>
      <c r="L104" s="58"/>
      <c r="M104" s="58"/>
      <c r="N104" s="58"/>
      <c r="O104" s="58"/>
      <c r="P104" s="58"/>
      <c r="Q104" s="58"/>
      <c r="R104" s="58"/>
      <c r="S104" s="58"/>
      <c r="T104" s="59"/>
    </row>
    <row r="105" spans="1:20" ht="15.75" x14ac:dyDescent="0.2">
      <c r="A105" s="72" t="s">
        <v>139</v>
      </c>
      <c r="B105" s="73"/>
      <c r="C105" s="73"/>
      <c r="D105" s="73"/>
      <c r="E105" s="73"/>
      <c r="F105" s="73"/>
      <c r="G105" s="73"/>
      <c r="H105" s="73"/>
      <c r="I105" s="73"/>
      <c r="J105" s="73"/>
      <c r="K105" s="73"/>
      <c r="L105" s="73"/>
      <c r="M105" s="73"/>
      <c r="N105" s="73"/>
      <c r="O105" s="73"/>
      <c r="P105" s="73"/>
      <c r="Q105" s="73"/>
      <c r="R105" s="73"/>
      <c r="S105" s="73"/>
      <c r="T105" s="74"/>
    </row>
    <row r="106" spans="1:20" ht="35.25" customHeight="1" x14ac:dyDescent="0.2">
      <c r="A106" s="75">
        <v>21</v>
      </c>
      <c r="B106" s="20" t="s">
        <v>140</v>
      </c>
      <c r="C106" s="20" t="s">
        <v>133</v>
      </c>
      <c r="D106" s="21"/>
      <c r="E106" s="22" t="s">
        <v>141</v>
      </c>
      <c r="F106" s="22" t="s">
        <v>28</v>
      </c>
      <c r="G106" s="12" t="s">
        <v>142</v>
      </c>
      <c r="H106" s="12" t="s">
        <v>30</v>
      </c>
      <c r="I106" s="29">
        <v>100</v>
      </c>
      <c r="J106" s="12" t="s">
        <v>31</v>
      </c>
      <c r="K106" s="12">
        <v>8748</v>
      </c>
      <c r="L106" s="23">
        <v>1</v>
      </c>
      <c r="M106" s="14">
        <f>L106*K106</f>
        <v>8748</v>
      </c>
      <c r="N106" s="12">
        <f>M106*117/100</f>
        <v>10235.16</v>
      </c>
      <c r="O106" s="15" t="s">
        <v>40</v>
      </c>
      <c r="P106" s="15" t="s">
        <v>33</v>
      </c>
      <c r="Q106" s="24"/>
      <c r="R106" s="30">
        <f>N106*(100-Q106)/100</f>
        <v>10235.16</v>
      </c>
      <c r="S106" s="25" t="s">
        <v>41</v>
      </c>
      <c r="T106" s="28"/>
    </row>
    <row r="107" spans="1:20" ht="19.899999999999999" customHeight="1" x14ac:dyDescent="0.2">
      <c r="A107" s="75"/>
      <c r="B107" s="57" t="s">
        <v>143</v>
      </c>
      <c r="C107" s="58"/>
      <c r="D107" s="58"/>
      <c r="E107" s="58"/>
      <c r="F107" s="58"/>
      <c r="G107" s="58"/>
      <c r="H107" s="58"/>
      <c r="I107" s="58"/>
      <c r="J107" s="58"/>
      <c r="K107" s="58"/>
      <c r="L107" s="58"/>
      <c r="M107" s="58"/>
      <c r="N107" s="58"/>
      <c r="O107" s="58"/>
      <c r="P107" s="58"/>
      <c r="Q107" s="58"/>
      <c r="R107" s="58"/>
      <c r="S107" s="58"/>
      <c r="T107" s="59"/>
    </row>
    <row r="108" spans="1:20" ht="12.6" customHeight="1" x14ac:dyDescent="0.2">
      <c r="A108" s="72" t="s">
        <v>144</v>
      </c>
      <c r="B108" s="73"/>
      <c r="C108" s="73"/>
      <c r="D108" s="73"/>
      <c r="E108" s="73"/>
      <c r="F108" s="73"/>
      <c r="G108" s="73"/>
      <c r="H108" s="73"/>
      <c r="I108" s="73"/>
      <c r="J108" s="73"/>
      <c r="K108" s="73"/>
      <c r="L108" s="73"/>
      <c r="M108" s="73"/>
      <c r="N108" s="73"/>
      <c r="O108" s="73"/>
      <c r="P108" s="73"/>
      <c r="Q108" s="73"/>
      <c r="R108" s="73"/>
      <c r="S108" s="73"/>
      <c r="T108" s="74"/>
    </row>
    <row r="109" spans="1:20" ht="24" customHeight="1" x14ac:dyDescent="0.2">
      <c r="A109" s="75">
        <v>22</v>
      </c>
      <c r="B109" s="6" t="s">
        <v>145</v>
      </c>
      <c r="C109" s="7" t="s">
        <v>133</v>
      </c>
      <c r="D109" s="7"/>
      <c r="E109" s="8" t="s">
        <v>146</v>
      </c>
      <c r="F109" s="8" t="s">
        <v>28</v>
      </c>
      <c r="G109" s="9" t="s">
        <v>147</v>
      </c>
      <c r="H109" s="9" t="s">
        <v>30</v>
      </c>
      <c r="I109" s="10">
        <v>100</v>
      </c>
      <c r="J109" s="11" t="s">
        <v>148</v>
      </c>
      <c r="K109" s="12">
        <v>250</v>
      </c>
      <c r="L109" s="13">
        <v>90</v>
      </c>
      <c r="M109" s="14">
        <f>L109*K109</f>
        <v>22500</v>
      </c>
      <c r="N109" s="12">
        <f>M109*117/100</f>
        <v>26325</v>
      </c>
      <c r="O109" s="39" t="s">
        <v>40</v>
      </c>
      <c r="P109" s="5" t="s">
        <v>82</v>
      </c>
      <c r="Q109" s="16"/>
      <c r="R109" s="17">
        <f>N109*(100-Q109)/100</f>
        <v>26325</v>
      </c>
      <c r="S109" s="40"/>
      <c r="T109" s="19"/>
    </row>
    <row r="110" spans="1:20" x14ac:dyDescent="0.2">
      <c r="A110" s="75"/>
      <c r="B110" s="88" t="s">
        <v>149</v>
      </c>
      <c r="C110" s="88"/>
      <c r="D110" s="88"/>
      <c r="E110" s="88"/>
      <c r="F110" s="88"/>
      <c r="G110" s="88"/>
      <c r="H110" s="88"/>
      <c r="I110" s="88"/>
      <c r="J110" s="88"/>
      <c r="K110" s="88"/>
      <c r="L110" s="88"/>
      <c r="M110" s="88"/>
      <c r="N110" s="88"/>
      <c r="O110" s="88"/>
      <c r="P110" s="88"/>
      <c r="Q110" s="88"/>
      <c r="R110" s="88"/>
      <c r="S110" s="88"/>
      <c r="T110" s="88"/>
    </row>
    <row r="111" spans="1:20" ht="15.75" x14ac:dyDescent="0.2">
      <c r="A111" s="72" t="s">
        <v>150</v>
      </c>
      <c r="B111" s="73"/>
      <c r="C111" s="73"/>
      <c r="D111" s="73"/>
      <c r="E111" s="73"/>
      <c r="F111" s="73"/>
      <c r="G111" s="73"/>
      <c r="H111" s="73"/>
      <c r="I111" s="73"/>
      <c r="J111" s="73"/>
      <c r="K111" s="73"/>
      <c r="L111" s="73"/>
      <c r="M111" s="73"/>
      <c r="N111" s="73"/>
      <c r="O111" s="73"/>
      <c r="P111" s="73"/>
      <c r="Q111" s="73"/>
      <c r="R111" s="73"/>
      <c r="S111" s="73"/>
      <c r="T111" s="74"/>
    </row>
    <row r="112" spans="1:20" ht="51" x14ac:dyDescent="0.2">
      <c r="A112" s="75">
        <v>23</v>
      </c>
      <c r="B112" s="6" t="s">
        <v>151</v>
      </c>
      <c r="C112" s="7" t="s">
        <v>133</v>
      </c>
      <c r="D112" s="7"/>
      <c r="E112" s="8" t="s">
        <v>37</v>
      </c>
      <c r="F112" s="8" t="s">
        <v>28</v>
      </c>
      <c r="G112" s="9" t="s">
        <v>152</v>
      </c>
      <c r="H112" s="9" t="s">
        <v>30</v>
      </c>
      <c r="I112" s="10">
        <v>100</v>
      </c>
      <c r="J112" s="11" t="s">
        <v>31</v>
      </c>
      <c r="K112" s="12">
        <v>15000</v>
      </c>
      <c r="L112" s="13">
        <v>1</v>
      </c>
      <c r="M112" s="14">
        <f>L112*K112</f>
        <v>15000</v>
      </c>
      <c r="N112" s="12">
        <f>M112*117/100</f>
        <v>17550</v>
      </c>
      <c r="O112" s="39" t="s">
        <v>40</v>
      </c>
      <c r="P112" s="5" t="s">
        <v>82</v>
      </c>
      <c r="Q112" s="16"/>
      <c r="R112" s="17">
        <f>N112*(100-Q112)/100</f>
        <v>17550</v>
      </c>
      <c r="S112" s="40"/>
      <c r="T112" s="19"/>
    </row>
    <row r="113" spans="1:20" ht="21.75" customHeight="1" x14ac:dyDescent="0.2">
      <c r="A113" s="75"/>
      <c r="B113" s="88" t="s">
        <v>153</v>
      </c>
      <c r="C113" s="88"/>
      <c r="D113" s="88"/>
      <c r="E113" s="88"/>
      <c r="F113" s="88"/>
      <c r="G113" s="88"/>
      <c r="H113" s="88"/>
      <c r="I113" s="88"/>
      <c r="J113" s="88"/>
      <c r="K113" s="88"/>
      <c r="L113" s="88"/>
      <c r="M113" s="88"/>
      <c r="N113" s="88"/>
      <c r="O113" s="88"/>
      <c r="P113" s="88"/>
      <c r="Q113" s="88"/>
      <c r="R113" s="88"/>
      <c r="S113" s="88"/>
      <c r="T113" s="88"/>
    </row>
    <row r="114" spans="1:20" ht="15.75" x14ac:dyDescent="0.2">
      <c r="A114" s="72" t="s">
        <v>154</v>
      </c>
      <c r="B114" s="73"/>
      <c r="C114" s="73"/>
      <c r="D114" s="73"/>
      <c r="E114" s="73"/>
      <c r="F114" s="73"/>
      <c r="G114" s="73"/>
      <c r="H114" s="73"/>
      <c r="I114" s="73"/>
      <c r="J114" s="73"/>
      <c r="K114" s="73"/>
      <c r="L114" s="73"/>
      <c r="M114" s="73"/>
      <c r="N114" s="73"/>
      <c r="O114" s="73"/>
      <c r="P114" s="73"/>
      <c r="Q114" s="73"/>
      <c r="R114" s="73"/>
      <c r="S114" s="73"/>
      <c r="T114" s="74"/>
    </row>
    <row r="115" spans="1:20" ht="51" x14ac:dyDescent="0.2">
      <c r="A115" s="75">
        <v>24</v>
      </c>
      <c r="B115" s="6" t="s">
        <v>155</v>
      </c>
      <c r="C115" s="7" t="s">
        <v>133</v>
      </c>
      <c r="D115" s="7"/>
      <c r="E115" s="8" t="s">
        <v>146</v>
      </c>
      <c r="F115" s="8" t="s">
        <v>28</v>
      </c>
      <c r="G115" s="9" t="s">
        <v>156</v>
      </c>
      <c r="H115" s="9" t="s">
        <v>30</v>
      </c>
      <c r="I115" s="10">
        <v>100</v>
      </c>
      <c r="J115" s="11" t="s">
        <v>31</v>
      </c>
      <c r="K115" s="12">
        <v>12300</v>
      </c>
      <c r="L115" s="13">
        <v>1</v>
      </c>
      <c r="M115" s="14">
        <f>L115*K115</f>
        <v>12300</v>
      </c>
      <c r="N115" s="12">
        <f>M115*117/100</f>
        <v>14391</v>
      </c>
      <c r="O115" s="39" t="s">
        <v>40</v>
      </c>
      <c r="P115" s="5" t="s">
        <v>82</v>
      </c>
      <c r="Q115" s="16"/>
      <c r="R115" s="17">
        <f>N115*(100-Q115)/100</f>
        <v>14391</v>
      </c>
      <c r="S115" s="40"/>
      <c r="T115" s="19"/>
    </row>
    <row r="116" spans="1:20" x14ac:dyDescent="0.2">
      <c r="A116" s="75"/>
      <c r="B116" s="88" t="s">
        <v>157</v>
      </c>
      <c r="C116" s="88"/>
      <c r="D116" s="88"/>
      <c r="E116" s="88"/>
      <c r="F116" s="88"/>
      <c r="G116" s="88"/>
      <c r="H116" s="88"/>
      <c r="I116" s="88"/>
      <c r="J116" s="88"/>
      <c r="K116" s="88"/>
      <c r="L116" s="88"/>
      <c r="M116" s="88"/>
      <c r="N116" s="88"/>
      <c r="O116" s="88"/>
      <c r="P116" s="88"/>
      <c r="Q116" s="88"/>
      <c r="R116" s="88"/>
      <c r="S116" s="88"/>
      <c r="T116" s="88"/>
    </row>
    <row r="117" spans="1:20" ht="15.75" x14ac:dyDescent="0.2">
      <c r="A117" s="72" t="s">
        <v>158</v>
      </c>
      <c r="B117" s="73"/>
      <c r="C117" s="73"/>
      <c r="D117" s="73"/>
      <c r="E117" s="73"/>
      <c r="F117" s="73"/>
      <c r="G117" s="73"/>
      <c r="H117" s="73"/>
      <c r="I117" s="73"/>
      <c r="J117" s="73"/>
      <c r="K117" s="73"/>
      <c r="L117" s="73"/>
      <c r="M117" s="73"/>
      <c r="N117" s="73"/>
      <c r="O117" s="73"/>
      <c r="P117" s="73"/>
      <c r="Q117" s="73"/>
      <c r="R117" s="73"/>
      <c r="S117" s="73"/>
      <c r="T117" s="74"/>
    </row>
    <row r="118" spans="1:20" ht="38.25" x14ac:dyDescent="0.2">
      <c r="A118" s="75">
        <v>25</v>
      </c>
      <c r="B118" s="76" t="s">
        <v>159</v>
      </c>
      <c r="C118" s="76" t="s">
        <v>160</v>
      </c>
      <c r="D118" s="78" t="s">
        <v>41</v>
      </c>
      <c r="E118" s="60" t="s">
        <v>161</v>
      </c>
      <c r="F118" s="60" t="s">
        <v>28</v>
      </c>
      <c r="G118" s="12" t="s">
        <v>162</v>
      </c>
      <c r="H118" s="12" t="s">
        <v>30</v>
      </c>
      <c r="I118" s="9">
        <v>100</v>
      </c>
      <c r="J118" s="12" t="s">
        <v>31</v>
      </c>
      <c r="K118" s="11">
        <v>100000</v>
      </c>
      <c r="L118" s="46">
        <v>1</v>
      </c>
      <c r="M118" s="14">
        <f>L119*K118</f>
        <v>100000</v>
      </c>
      <c r="N118" s="12">
        <f>M118*117/100</f>
        <v>117000</v>
      </c>
      <c r="O118" s="91" t="s">
        <v>163</v>
      </c>
      <c r="P118" s="83"/>
      <c r="Q118" s="63"/>
      <c r="R118" s="65">
        <f>N118*(100-Q118)/100</f>
        <v>117000</v>
      </c>
      <c r="S118" s="67" t="s">
        <v>41</v>
      </c>
      <c r="T118" s="87"/>
    </row>
    <row r="119" spans="1:20" x14ac:dyDescent="0.2">
      <c r="A119" s="75"/>
      <c r="B119" s="77"/>
      <c r="C119" s="77"/>
      <c r="D119" s="79"/>
      <c r="E119" s="61"/>
      <c r="F119" s="61"/>
      <c r="G119" s="31" t="s">
        <v>164</v>
      </c>
      <c r="H119" s="31" t="s">
        <v>30</v>
      </c>
      <c r="I119" s="32">
        <v>80</v>
      </c>
      <c r="J119" s="33" t="s">
        <v>31</v>
      </c>
      <c r="K119" s="34">
        <v>140000</v>
      </c>
      <c r="L119" s="47">
        <v>1</v>
      </c>
      <c r="M119" s="37">
        <v>140000</v>
      </c>
      <c r="N119" s="34">
        <f>M119*117/100</f>
        <v>163800</v>
      </c>
      <c r="O119" s="92"/>
      <c r="P119" s="84"/>
      <c r="Q119" s="64"/>
      <c r="R119" s="66"/>
      <c r="S119" s="68"/>
      <c r="T119" s="87"/>
    </row>
    <row r="120" spans="1:20" x14ac:dyDescent="0.2">
      <c r="A120" s="75"/>
      <c r="B120" s="88" t="s">
        <v>165</v>
      </c>
      <c r="C120" s="88"/>
      <c r="D120" s="88"/>
      <c r="E120" s="88"/>
      <c r="F120" s="88"/>
      <c r="G120" s="88"/>
      <c r="H120" s="88"/>
      <c r="I120" s="88"/>
      <c r="J120" s="88"/>
      <c r="K120" s="88"/>
      <c r="L120" s="88"/>
      <c r="M120" s="88"/>
      <c r="N120" s="88"/>
      <c r="O120" s="88"/>
      <c r="P120" s="88"/>
      <c r="Q120" s="88"/>
      <c r="R120" s="88"/>
      <c r="S120" s="88"/>
      <c r="T120" s="27"/>
    </row>
    <row r="121" spans="1:20" ht="15.75" x14ac:dyDescent="0.2">
      <c r="A121" s="72" t="s">
        <v>166</v>
      </c>
      <c r="B121" s="73"/>
      <c r="C121" s="73"/>
      <c r="D121" s="73"/>
      <c r="E121" s="73"/>
      <c r="F121" s="73"/>
      <c r="G121" s="73"/>
      <c r="H121" s="73"/>
      <c r="I121" s="73"/>
      <c r="J121" s="73"/>
      <c r="K121" s="73"/>
      <c r="L121" s="73"/>
      <c r="M121" s="73"/>
      <c r="N121" s="73"/>
      <c r="O121" s="73"/>
      <c r="P121" s="73"/>
      <c r="Q121" s="73"/>
      <c r="R121" s="73"/>
      <c r="S121" s="73"/>
      <c r="T121" s="74"/>
    </row>
    <row r="122" spans="1:20" x14ac:dyDescent="0.2">
      <c r="A122" s="75">
        <v>26</v>
      </c>
      <c r="B122" s="76" t="s">
        <v>167</v>
      </c>
      <c r="C122" s="76" t="s">
        <v>133</v>
      </c>
      <c r="D122" s="78"/>
      <c r="E122" s="60" t="s">
        <v>146</v>
      </c>
      <c r="F122" s="60" t="s">
        <v>28</v>
      </c>
      <c r="G122" s="12" t="s">
        <v>168</v>
      </c>
      <c r="H122" s="12" t="s">
        <v>30</v>
      </c>
      <c r="I122" s="9">
        <v>100</v>
      </c>
      <c r="J122" s="12" t="s">
        <v>31</v>
      </c>
      <c r="K122" s="11">
        <v>77000</v>
      </c>
      <c r="L122" s="23">
        <v>1</v>
      </c>
      <c r="M122" s="14">
        <f t="shared" ref="M122:M127" si="0">L122*K122</f>
        <v>77000</v>
      </c>
      <c r="N122" s="12">
        <f t="shared" ref="N122:N127" si="1">M122*117/100</f>
        <v>90090</v>
      </c>
      <c r="O122" s="62" t="s">
        <v>32</v>
      </c>
      <c r="P122" s="62" t="s">
        <v>82</v>
      </c>
      <c r="Q122" s="63"/>
      <c r="R122" s="65">
        <f>N122*(100-Q122)/100</f>
        <v>90090</v>
      </c>
      <c r="S122" s="67" t="s">
        <v>41</v>
      </c>
      <c r="T122" s="55"/>
    </row>
    <row r="123" spans="1:20" x14ac:dyDescent="0.2">
      <c r="A123" s="75"/>
      <c r="B123" s="77"/>
      <c r="C123" s="77"/>
      <c r="D123" s="79"/>
      <c r="E123" s="61"/>
      <c r="F123" s="61"/>
      <c r="G123" s="6" t="s">
        <v>169</v>
      </c>
      <c r="H123" s="6" t="s">
        <v>30</v>
      </c>
      <c r="I123" s="8">
        <v>99</v>
      </c>
      <c r="J123" s="33" t="s">
        <v>31</v>
      </c>
      <c r="K123" s="34">
        <v>78000</v>
      </c>
      <c r="L123" s="38">
        <v>1</v>
      </c>
      <c r="M123" s="37">
        <f t="shared" si="0"/>
        <v>78000</v>
      </c>
      <c r="N123" s="33">
        <f t="shared" si="1"/>
        <v>91260</v>
      </c>
      <c r="O123" s="62"/>
      <c r="P123" s="62"/>
      <c r="Q123" s="64"/>
      <c r="R123" s="66"/>
      <c r="S123" s="68"/>
      <c r="T123" s="56"/>
    </row>
    <row r="124" spans="1:20" x14ac:dyDescent="0.2">
      <c r="A124" s="75"/>
      <c r="B124" s="77"/>
      <c r="C124" s="77"/>
      <c r="D124" s="79"/>
      <c r="E124" s="61"/>
      <c r="F124" s="61"/>
      <c r="G124" s="6" t="s">
        <v>170</v>
      </c>
      <c r="H124" s="6" t="s">
        <v>30</v>
      </c>
      <c r="I124" s="8">
        <v>86</v>
      </c>
      <c r="J124" s="33" t="s">
        <v>31</v>
      </c>
      <c r="K124" s="34">
        <v>96000</v>
      </c>
      <c r="L124" s="38">
        <v>1</v>
      </c>
      <c r="M124" s="37">
        <f t="shared" si="0"/>
        <v>96000</v>
      </c>
      <c r="N124" s="33">
        <f t="shared" si="1"/>
        <v>112320</v>
      </c>
      <c r="O124" s="62"/>
      <c r="P124" s="62"/>
      <c r="Q124" s="64"/>
      <c r="R124" s="66"/>
      <c r="S124" s="68"/>
      <c r="T124" s="56"/>
    </row>
    <row r="125" spans="1:20" x14ac:dyDescent="0.2">
      <c r="A125" s="75"/>
      <c r="B125" s="77"/>
      <c r="C125" s="77"/>
      <c r="D125" s="79"/>
      <c r="E125" s="61"/>
      <c r="F125" s="61"/>
      <c r="G125" s="6" t="s">
        <v>171</v>
      </c>
      <c r="H125" s="6" t="s">
        <v>30</v>
      </c>
      <c r="I125" s="8">
        <v>87</v>
      </c>
      <c r="J125" s="33" t="s">
        <v>31</v>
      </c>
      <c r="K125" s="34">
        <v>94000</v>
      </c>
      <c r="L125" s="38">
        <v>1</v>
      </c>
      <c r="M125" s="37">
        <f t="shared" si="0"/>
        <v>94000</v>
      </c>
      <c r="N125" s="33">
        <f t="shared" si="1"/>
        <v>109980</v>
      </c>
      <c r="O125" s="62"/>
      <c r="P125" s="62"/>
      <c r="Q125" s="64"/>
      <c r="R125" s="66"/>
      <c r="S125" s="68"/>
      <c r="T125" s="56"/>
    </row>
    <row r="126" spans="1:20" x14ac:dyDescent="0.2">
      <c r="A126" s="75"/>
      <c r="B126" s="77"/>
      <c r="C126" s="77"/>
      <c r="D126" s="79"/>
      <c r="E126" s="61"/>
      <c r="F126" s="61"/>
      <c r="G126" s="31" t="s">
        <v>147</v>
      </c>
      <c r="H126" s="31" t="s">
        <v>30</v>
      </c>
      <c r="I126" s="32">
        <v>77</v>
      </c>
      <c r="J126" s="33" t="s">
        <v>31</v>
      </c>
      <c r="K126" s="34">
        <v>115000</v>
      </c>
      <c r="L126" s="8">
        <v>1</v>
      </c>
      <c r="M126" s="37">
        <f t="shared" si="0"/>
        <v>115000</v>
      </c>
      <c r="N126" s="34">
        <f t="shared" si="1"/>
        <v>134550</v>
      </c>
      <c r="O126" s="62"/>
      <c r="P126" s="62"/>
      <c r="Q126" s="64"/>
      <c r="R126" s="66"/>
      <c r="S126" s="68"/>
      <c r="T126" s="56"/>
    </row>
    <row r="127" spans="1:20" x14ac:dyDescent="0.2">
      <c r="A127" s="75"/>
      <c r="B127" s="77"/>
      <c r="C127" s="77"/>
      <c r="D127" s="79"/>
      <c r="E127" s="61"/>
      <c r="F127" s="61"/>
      <c r="G127" s="6" t="s">
        <v>172</v>
      </c>
      <c r="H127" s="6" t="s">
        <v>30</v>
      </c>
      <c r="I127" s="8">
        <v>57</v>
      </c>
      <c r="J127" s="33" t="s">
        <v>31</v>
      </c>
      <c r="K127" s="34">
        <v>200000</v>
      </c>
      <c r="L127" s="8">
        <v>1</v>
      </c>
      <c r="M127" s="37">
        <f t="shared" si="0"/>
        <v>200000</v>
      </c>
      <c r="N127" s="34">
        <f t="shared" si="1"/>
        <v>234000</v>
      </c>
      <c r="O127" s="62"/>
      <c r="P127" s="62"/>
      <c r="Q127" s="64"/>
      <c r="R127" s="66"/>
      <c r="S127" s="68"/>
      <c r="T127" s="56"/>
    </row>
    <row r="128" spans="1:20" x14ac:dyDescent="0.2">
      <c r="A128" s="75"/>
      <c r="B128" s="57"/>
      <c r="C128" s="58"/>
      <c r="D128" s="58"/>
      <c r="E128" s="58"/>
      <c r="F128" s="58"/>
      <c r="G128" s="58"/>
      <c r="H128" s="58"/>
      <c r="I128" s="58"/>
      <c r="J128" s="58"/>
      <c r="K128" s="58"/>
      <c r="L128" s="58"/>
      <c r="M128" s="58"/>
      <c r="N128" s="58"/>
      <c r="O128" s="58"/>
      <c r="P128" s="58"/>
      <c r="Q128" s="58"/>
      <c r="R128" s="58"/>
      <c r="S128" s="58"/>
      <c r="T128" s="59"/>
    </row>
    <row r="129" spans="1:20" ht="15.75" x14ac:dyDescent="0.2">
      <c r="A129" s="72" t="s">
        <v>173</v>
      </c>
      <c r="B129" s="73"/>
      <c r="C129" s="73"/>
      <c r="D129" s="73"/>
      <c r="E129" s="73"/>
      <c r="F129" s="73"/>
      <c r="G129" s="73"/>
      <c r="H129" s="73"/>
      <c r="I129" s="73"/>
      <c r="J129" s="73"/>
      <c r="K129" s="73"/>
      <c r="L129" s="73"/>
      <c r="M129" s="73"/>
      <c r="N129" s="73"/>
      <c r="O129" s="73"/>
      <c r="P129" s="73"/>
      <c r="Q129" s="73"/>
      <c r="R129" s="73"/>
      <c r="S129" s="73"/>
      <c r="T129" s="74"/>
    </row>
    <row r="130" spans="1:20" ht="51" x14ac:dyDescent="0.2">
      <c r="A130" s="75">
        <v>27</v>
      </c>
      <c r="B130" s="20" t="s">
        <v>174</v>
      </c>
      <c r="C130" s="20" t="s">
        <v>133</v>
      </c>
      <c r="D130" s="21"/>
      <c r="E130" s="22" t="s">
        <v>54</v>
      </c>
      <c r="F130" s="22" t="s">
        <v>28</v>
      </c>
      <c r="G130" s="48" t="s">
        <v>29</v>
      </c>
      <c r="H130" s="48" t="s">
        <v>30</v>
      </c>
      <c r="I130" s="49">
        <v>100</v>
      </c>
      <c r="J130" s="48" t="s">
        <v>31</v>
      </c>
      <c r="K130" s="48">
        <v>33600</v>
      </c>
      <c r="L130" s="50">
        <v>1</v>
      </c>
      <c r="M130" s="51">
        <f>L130*K130</f>
        <v>33600</v>
      </c>
      <c r="N130" s="48">
        <f>M130*117/100</f>
        <v>39312</v>
      </c>
      <c r="O130" s="15" t="s">
        <v>40</v>
      </c>
      <c r="P130" s="15" t="s">
        <v>82</v>
      </c>
      <c r="Q130" s="24"/>
      <c r="R130" s="30">
        <f>N130*(100-Q130)/100</f>
        <v>39312</v>
      </c>
      <c r="S130" s="25" t="s">
        <v>41</v>
      </c>
      <c r="T130" s="28"/>
    </row>
    <row r="131" spans="1:20" ht="18" customHeight="1" x14ac:dyDescent="0.2">
      <c r="A131" s="75"/>
      <c r="B131" s="57" t="s">
        <v>175</v>
      </c>
      <c r="C131" s="58"/>
      <c r="D131" s="58"/>
      <c r="E131" s="58"/>
      <c r="F131" s="58"/>
      <c r="G131" s="58"/>
      <c r="H131" s="58"/>
      <c r="I131" s="58"/>
      <c r="J131" s="58"/>
      <c r="K131" s="58"/>
      <c r="L131" s="58"/>
      <c r="M131" s="58"/>
      <c r="N131" s="58"/>
      <c r="O131" s="58"/>
      <c r="P131" s="58"/>
      <c r="Q131" s="58"/>
      <c r="R131" s="58"/>
      <c r="S131" s="58"/>
      <c r="T131" s="59"/>
    </row>
    <row r="132" spans="1:20" ht="15.75" x14ac:dyDescent="0.2">
      <c r="A132" s="72" t="s">
        <v>176</v>
      </c>
      <c r="B132" s="73"/>
      <c r="C132" s="73"/>
      <c r="D132" s="73"/>
      <c r="E132" s="73"/>
      <c r="F132" s="73"/>
      <c r="G132" s="73"/>
      <c r="H132" s="73"/>
      <c r="I132" s="73"/>
      <c r="J132" s="73"/>
      <c r="K132" s="73"/>
      <c r="L132" s="73"/>
      <c r="M132" s="73"/>
      <c r="N132" s="73"/>
      <c r="O132" s="73"/>
      <c r="P132" s="73"/>
      <c r="Q132" s="73"/>
      <c r="R132" s="73"/>
      <c r="S132" s="73"/>
      <c r="T132" s="74"/>
    </row>
    <row r="133" spans="1:20" ht="18.75" customHeight="1" x14ac:dyDescent="0.2">
      <c r="A133" s="75">
        <v>28</v>
      </c>
      <c r="B133" s="76" t="s">
        <v>177</v>
      </c>
      <c r="C133" s="76" t="s">
        <v>178</v>
      </c>
      <c r="D133" s="78" t="s">
        <v>41</v>
      </c>
      <c r="E133" s="60" t="s">
        <v>179</v>
      </c>
      <c r="F133" s="60" t="s">
        <v>28</v>
      </c>
      <c r="G133" s="12" t="s">
        <v>168</v>
      </c>
      <c r="H133" s="12" t="s">
        <v>30</v>
      </c>
      <c r="I133" s="9">
        <v>100</v>
      </c>
      <c r="J133" s="12" t="s">
        <v>31</v>
      </c>
      <c r="K133" s="11">
        <v>9800</v>
      </c>
      <c r="L133" s="23">
        <v>1</v>
      </c>
      <c r="M133" s="14">
        <f>L133*K133</f>
        <v>9800</v>
      </c>
      <c r="N133" s="12">
        <f>M133*117/100</f>
        <v>11466</v>
      </c>
      <c r="O133" s="83" t="s">
        <v>32</v>
      </c>
      <c r="P133" s="83" t="s">
        <v>82</v>
      </c>
      <c r="Q133" s="63"/>
      <c r="R133" s="65">
        <f>N133*(100-Q133)/100</f>
        <v>11466</v>
      </c>
      <c r="S133" s="67" t="s">
        <v>41</v>
      </c>
      <c r="T133" s="87"/>
    </row>
    <row r="134" spans="1:20" ht="18" customHeight="1" x14ac:dyDescent="0.2">
      <c r="A134" s="75"/>
      <c r="B134" s="77"/>
      <c r="C134" s="77"/>
      <c r="D134" s="79"/>
      <c r="E134" s="61"/>
      <c r="F134" s="61"/>
      <c r="G134" s="31" t="s">
        <v>180</v>
      </c>
      <c r="H134" s="31" t="s">
        <v>30</v>
      </c>
      <c r="I134" s="32">
        <v>64</v>
      </c>
      <c r="J134" s="33" t="s">
        <v>31</v>
      </c>
      <c r="K134" s="34">
        <v>20000</v>
      </c>
      <c r="L134" s="8">
        <v>1</v>
      </c>
      <c r="M134" s="37">
        <f>L134*K134</f>
        <v>20000</v>
      </c>
      <c r="N134" s="34">
        <f>M134*117/100</f>
        <v>23400</v>
      </c>
      <c r="O134" s="84"/>
      <c r="P134" s="84"/>
      <c r="Q134" s="64"/>
      <c r="R134" s="66"/>
      <c r="S134" s="68"/>
      <c r="T134" s="87"/>
    </row>
    <row r="135" spans="1:20" x14ac:dyDescent="0.2">
      <c r="A135" s="75"/>
      <c r="B135" s="77"/>
      <c r="C135" s="77"/>
      <c r="D135" s="79"/>
      <c r="E135" s="61"/>
      <c r="F135" s="61"/>
      <c r="G135" s="6" t="s">
        <v>181</v>
      </c>
      <c r="H135" s="6" t="s">
        <v>30</v>
      </c>
      <c r="I135" s="8">
        <v>92</v>
      </c>
      <c r="J135" s="33" t="s">
        <v>31</v>
      </c>
      <c r="K135" s="34">
        <v>11100</v>
      </c>
      <c r="L135" s="8">
        <v>1</v>
      </c>
      <c r="M135" s="37">
        <f>L135*K135</f>
        <v>11100</v>
      </c>
      <c r="N135" s="34">
        <f>M135*117/100</f>
        <v>12987</v>
      </c>
      <c r="O135" s="84"/>
      <c r="P135" s="84"/>
      <c r="Q135" s="64"/>
      <c r="R135" s="66"/>
      <c r="S135" s="68"/>
      <c r="T135" s="87"/>
    </row>
    <row r="136" spans="1:20" x14ac:dyDescent="0.2">
      <c r="A136" s="75"/>
      <c r="B136" s="88" t="s">
        <v>182</v>
      </c>
      <c r="C136" s="88"/>
      <c r="D136" s="88"/>
      <c r="E136" s="88"/>
      <c r="F136" s="88"/>
      <c r="G136" s="88"/>
      <c r="H136" s="88"/>
      <c r="I136" s="88"/>
      <c r="J136" s="88"/>
      <c r="K136" s="88"/>
      <c r="L136" s="88"/>
      <c r="M136" s="88"/>
      <c r="N136" s="88"/>
      <c r="O136" s="88"/>
      <c r="P136" s="88"/>
      <c r="Q136" s="88"/>
      <c r="R136" s="88"/>
      <c r="S136" s="88"/>
      <c r="T136" s="27"/>
    </row>
    <row r="137" spans="1:20" ht="15.75" x14ac:dyDescent="0.2">
      <c r="A137" s="72" t="s">
        <v>183</v>
      </c>
      <c r="B137" s="73"/>
      <c r="C137" s="73"/>
      <c r="D137" s="73"/>
      <c r="E137" s="73"/>
      <c r="F137" s="73"/>
      <c r="G137" s="73"/>
      <c r="H137" s="73"/>
      <c r="I137" s="73"/>
      <c r="J137" s="73"/>
      <c r="K137" s="73"/>
      <c r="L137" s="73"/>
      <c r="M137" s="73"/>
      <c r="N137" s="73"/>
      <c r="O137" s="73"/>
      <c r="P137" s="73"/>
      <c r="Q137" s="73"/>
      <c r="R137" s="73"/>
      <c r="S137" s="73"/>
      <c r="T137" s="74"/>
    </row>
    <row r="138" spans="1:20" x14ac:dyDescent="0.2">
      <c r="A138" s="75">
        <v>29</v>
      </c>
      <c r="B138" s="76" t="s">
        <v>184</v>
      </c>
      <c r="C138" s="76" t="s">
        <v>133</v>
      </c>
      <c r="D138" s="78"/>
      <c r="E138" s="60" t="s">
        <v>54</v>
      </c>
      <c r="F138" s="60" t="s">
        <v>28</v>
      </c>
      <c r="G138" s="12" t="s">
        <v>117</v>
      </c>
      <c r="H138" s="12" t="s">
        <v>30</v>
      </c>
      <c r="I138" s="9">
        <v>100</v>
      </c>
      <c r="J138" s="12" t="s">
        <v>31</v>
      </c>
      <c r="K138" s="11">
        <v>32000</v>
      </c>
      <c r="L138" s="23">
        <v>1</v>
      </c>
      <c r="M138" s="14">
        <f>L138*K138</f>
        <v>32000</v>
      </c>
      <c r="N138" s="12">
        <f>M138*117/100</f>
        <v>37440</v>
      </c>
      <c r="O138" s="62" t="s">
        <v>32</v>
      </c>
      <c r="P138" s="62" t="s">
        <v>82</v>
      </c>
      <c r="Q138" s="63"/>
      <c r="R138" s="65">
        <f>N138*(100-Q138)/100</f>
        <v>37440</v>
      </c>
      <c r="S138" s="67" t="s">
        <v>41</v>
      </c>
      <c r="T138" s="55"/>
    </row>
    <row r="139" spans="1:20" x14ac:dyDescent="0.2">
      <c r="A139" s="75"/>
      <c r="B139" s="77"/>
      <c r="C139" s="77"/>
      <c r="D139" s="79"/>
      <c r="E139" s="61"/>
      <c r="F139" s="61"/>
      <c r="G139" s="6" t="s">
        <v>185</v>
      </c>
      <c r="H139" s="6" t="s">
        <v>30</v>
      </c>
      <c r="I139" s="8">
        <v>72</v>
      </c>
      <c r="J139" s="33" t="s">
        <v>31</v>
      </c>
      <c r="K139" s="34">
        <v>53000</v>
      </c>
      <c r="L139" s="38">
        <v>1</v>
      </c>
      <c r="M139" s="37">
        <f>L139*K139</f>
        <v>53000</v>
      </c>
      <c r="N139" s="33">
        <f>M139*117/100</f>
        <v>62010</v>
      </c>
      <c r="O139" s="62"/>
      <c r="P139" s="62"/>
      <c r="Q139" s="64"/>
      <c r="R139" s="66"/>
      <c r="S139" s="68"/>
      <c r="T139" s="56"/>
    </row>
    <row r="140" spans="1:20" x14ac:dyDescent="0.2">
      <c r="A140" s="75"/>
      <c r="B140" s="77"/>
      <c r="C140" s="77"/>
      <c r="D140" s="79"/>
      <c r="E140" s="61"/>
      <c r="F140" s="61"/>
      <c r="G140" s="6" t="s">
        <v>186</v>
      </c>
      <c r="H140" s="6" t="s">
        <v>30</v>
      </c>
      <c r="I140" s="8">
        <v>69</v>
      </c>
      <c r="J140" s="33" t="s">
        <v>31</v>
      </c>
      <c r="K140" s="34">
        <v>57300</v>
      </c>
      <c r="L140" s="41">
        <v>1</v>
      </c>
      <c r="M140" s="37">
        <f>L141*K140</f>
        <v>57300</v>
      </c>
      <c r="N140" s="33">
        <f>M140*117/100</f>
        <v>67041</v>
      </c>
      <c r="O140" s="62"/>
      <c r="P140" s="62"/>
      <c r="Q140" s="64"/>
      <c r="R140" s="66"/>
      <c r="S140" s="68"/>
      <c r="T140" s="56"/>
    </row>
    <row r="141" spans="1:20" x14ac:dyDescent="0.2">
      <c r="A141" s="75"/>
      <c r="B141" s="77"/>
      <c r="C141" s="77"/>
      <c r="D141" s="79"/>
      <c r="E141" s="61"/>
      <c r="F141" s="61"/>
      <c r="G141" s="6" t="s">
        <v>187</v>
      </c>
      <c r="H141" s="6" t="s">
        <v>30</v>
      </c>
      <c r="I141" s="8">
        <v>69</v>
      </c>
      <c r="J141" s="33" t="s">
        <v>31</v>
      </c>
      <c r="K141" s="34">
        <v>58000</v>
      </c>
      <c r="L141" s="38">
        <v>1</v>
      </c>
      <c r="M141" s="37">
        <v>58000</v>
      </c>
      <c r="N141" s="33">
        <f>M141*117/100</f>
        <v>67860</v>
      </c>
      <c r="O141" s="62"/>
      <c r="P141" s="62"/>
      <c r="Q141" s="64"/>
      <c r="R141" s="66"/>
      <c r="S141" s="68"/>
      <c r="T141" s="56"/>
    </row>
    <row r="142" spans="1:20" x14ac:dyDescent="0.2">
      <c r="A142" s="75"/>
      <c r="B142" s="57" t="s">
        <v>188</v>
      </c>
      <c r="C142" s="58"/>
      <c r="D142" s="58"/>
      <c r="E142" s="58"/>
      <c r="F142" s="58"/>
      <c r="G142" s="58"/>
      <c r="H142" s="58"/>
      <c r="I142" s="58"/>
      <c r="J142" s="58"/>
      <c r="K142" s="58"/>
      <c r="L142" s="58"/>
      <c r="M142" s="58"/>
      <c r="N142" s="58"/>
      <c r="O142" s="58"/>
      <c r="P142" s="58"/>
      <c r="Q142" s="58"/>
      <c r="R142" s="58"/>
      <c r="S142" s="58"/>
      <c r="T142" s="59"/>
    </row>
    <row r="143" spans="1:20" ht="15.75" x14ac:dyDescent="0.2">
      <c r="A143" s="72" t="s">
        <v>189</v>
      </c>
      <c r="B143" s="73"/>
      <c r="C143" s="73"/>
      <c r="D143" s="73"/>
      <c r="E143" s="73"/>
      <c r="F143" s="73"/>
      <c r="G143" s="73"/>
      <c r="H143" s="73"/>
      <c r="I143" s="73"/>
      <c r="J143" s="73"/>
      <c r="K143" s="73"/>
      <c r="L143" s="73"/>
      <c r="M143" s="73"/>
      <c r="N143" s="73"/>
      <c r="O143" s="73"/>
      <c r="P143" s="73"/>
      <c r="Q143" s="73"/>
      <c r="R143" s="73"/>
      <c r="S143" s="73"/>
      <c r="T143" s="74"/>
    </row>
    <row r="144" spans="1:20" x14ac:dyDescent="0.2">
      <c r="A144" s="75">
        <v>30</v>
      </c>
      <c r="B144" s="76" t="s">
        <v>190</v>
      </c>
      <c r="C144" s="76" t="s">
        <v>133</v>
      </c>
      <c r="D144" s="78"/>
      <c r="E144" s="60" t="s">
        <v>27</v>
      </c>
      <c r="F144" s="60" t="s">
        <v>28</v>
      </c>
      <c r="G144" s="12" t="s">
        <v>108</v>
      </c>
      <c r="H144" s="12" t="s">
        <v>30</v>
      </c>
      <c r="I144" s="29">
        <v>100</v>
      </c>
      <c r="J144" s="12" t="s">
        <v>31</v>
      </c>
      <c r="K144" s="12">
        <v>35000</v>
      </c>
      <c r="L144" s="23">
        <v>1</v>
      </c>
      <c r="M144" s="14">
        <f>L144*K144</f>
        <v>35000</v>
      </c>
      <c r="N144" s="12">
        <f>M144*117/100</f>
        <v>40950</v>
      </c>
      <c r="O144" s="83" t="s">
        <v>32</v>
      </c>
      <c r="P144" s="83" t="s">
        <v>33</v>
      </c>
      <c r="Q144" s="63"/>
      <c r="R144" s="65">
        <f>N144*(100-Q144)/100</f>
        <v>40950</v>
      </c>
      <c r="S144" s="67" t="s">
        <v>41</v>
      </c>
      <c r="T144" s="55"/>
    </row>
    <row r="145" spans="1:20" x14ac:dyDescent="0.2">
      <c r="A145" s="75"/>
      <c r="B145" s="77"/>
      <c r="C145" s="77"/>
      <c r="D145" s="79"/>
      <c r="E145" s="61"/>
      <c r="F145" s="61"/>
      <c r="G145" s="31" t="s">
        <v>127</v>
      </c>
      <c r="H145" s="31" t="s">
        <v>30</v>
      </c>
      <c r="I145" s="32">
        <v>79</v>
      </c>
      <c r="J145" s="33" t="s">
        <v>31</v>
      </c>
      <c r="K145" s="34">
        <v>49500</v>
      </c>
      <c r="L145" s="8">
        <v>1</v>
      </c>
      <c r="M145" s="37">
        <f>L145*K145</f>
        <v>49500</v>
      </c>
      <c r="N145" s="34">
        <f>M145*117/100</f>
        <v>57915</v>
      </c>
      <c r="O145" s="84"/>
      <c r="P145" s="84"/>
      <c r="Q145" s="64"/>
      <c r="R145" s="66"/>
      <c r="S145" s="68"/>
      <c r="T145" s="56"/>
    </row>
    <row r="146" spans="1:20" x14ac:dyDescent="0.2">
      <c r="A146" s="75"/>
      <c r="B146" s="77"/>
      <c r="C146" s="77"/>
      <c r="D146" s="79"/>
      <c r="E146" s="61"/>
      <c r="F146" s="61"/>
      <c r="G146" s="6" t="s">
        <v>191</v>
      </c>
      <c r="H146" s="6" t="s">
        <v>30</v>
      </c>
      <c r="I146" s="8">
        <v>55</v>
      </c>
      <c r="J146" s="33" t="s">
        <v>31</v>
      </c>
      <c r="K146" s="34">
        <v>98663</v>
      </c>
      <c r="L146" s="8">
        <v>1</v>
      </c>
      <c r="M146" s="37">
        <f>L146*K146</f>
        <v>98663</v>
      </c>
      <c r="N146" s="34">
        <f>M146*117/100</f>
        <v>115435.71</v>
      </c>
      <c r="O146" s="84"/>
      <c r="P146" s="84"/>
      <c r="Q146" s="64"/>
      <c r="R146" s="66"/>
      <c r="S146" s="68"/>
      <c r="T146" s="56"/>
    </row>
    <row r="147" spans="1:20" x14ac:dyDescent="0.2">
      <c r="A147" s="75"/>
      <c r="B147" s="80"/>
      <c r="C147" s="80"/>
      <c r="D147" s="81"/>
      <c r="E147" s="82"/>
      <c r="F147" s="82"/>
      <c r="G147" s="6" t="s">
        <v>192</v>
      </c>
      <c r="H147" s="6" t="s">
        <v>30</v>
      </c>
      <c r="I147" s="8">
        <v>52</v>
      </c>
      <c r="J147" s="33" t="s">
        <v>31</v>
      </c>
      <c r="K147" s="34">
        <v>110000</v>
      </c>
      <c r="L147" s="8">
        <v>1</v>
      </c>
      <c r="M147" s="37">
        <f>L147*K147</f>
        <v>110000</v>
      </c>
      <c r="N147" s="34">
        <f>M147*117/100</f>
        <v>128700</v>
      </c>
      <c r="O147" s="85"/>
      <c r="P147" s="85"/>
      <c r="Q147" s="86"/>
      <c r="R147" s="69"/>
      <c r="S147" s="70"/>
      <c r="T147" s="71"/>
    </row>
    <row r="148" spans="1:20" x14ac:dyDescent="0.2">
      <c r="A148" s="75"/>
      <c r="B148" s="57" t="s">
        <v>193</v>
      </c>
      <c r="C148" s="58"/>
      <c r="D148" s="58"/>
      <c r="E148" s="58"/>
      <c r="F148" s="58"/>
      <c r="G148" s="58"/>
      <c r="H148" s="58"/>
      <c r="I148" s="58"/>
      <c r="J148" s="58"/>
      <c r="K148" s="58"/>
      <c r="L148" s="58"/>
      <c r="M148" s="58"/>
      <c r="N148" s="58"/>
      <c r="O148" s="58"/>
      <c r="P148" s="58"/>
      <c r="Q148" s="58"/>
      <c r="R148" s="58"/>
      <c r="S148" s="58"/>
      <c r="T148" s="59"/>
    </row>
    <row r="149" spans="1:20" ht="15.75" x14ac:dyDescent="0.2">
      <c r="A149" s="89" t="s">
        <v>194</v>
      </c>
      <c r="B149" s="89"/>
      <c r="C149" s="89"/>
      <c r="D149" s="89"/>
      <c r="E149" s="89"/>
      <c r="F149" s="89"/>
      <c r="G149" s="89"/>
      <c r="H149" s="89"/>
      <c r="I149" s="89"/>
      <c r="J149" s="89"/>
      <c r="K149" s="89"/>
      <c r="L149" s="89"/>
      <c r="M149" s="89"/>
      <c r="N149" s="89"/>
      <c r="O149" s="89"/>
      <c r="P149" s="89"/>
      <c r="Q149" s="89"/>
      <c r="R149" s="89"/>
      <c r="S149" s="89"/>
      <c r="T149" s="28"/>
    </row>
    <row r="150" spans="1:20" x14ac:dyDescent="0.2">
      <c r="A150" s="75">
        <v>31</v>
      </c>
      <c r="B150" s="76" t="s">
        <v>195</v>
      </c>
      <c r="C150" s="76" t="s">
        <v>196</v>
      </c>
      <c r="D150" s="78" t="s">
        <v>197</v>
      </c>
      <c r="E150" s="60" t="s">
        <v>161</v>
      </c>
      <c r="F150" s="60" t="s">
        <v>28</v>
      </c>
      <c r="G150" s="12" t="s">
        <v>198</v>
      </c>
      <c r="H150" s="12" t="s">
        <v>30</v>
      </c>
      <c r="I150" s="9">
        <v>100</v>
      </c>
      <c r="J150" s="12" t="s">
        <v>148</v>
      </c>
      <c r="K150" s="11">
        <v>295</v>
      </c>
      <c r="L150" s="23">
        <v>300</v>
      </c>
      <c r="M150" s="14">
        <f>L150*K150</f>
        <v>88500</v>
      </c>
      <c r="N150" s="12">
        <f>M150*117/100</f>
        <v>103545</v>
      </c>
      <c r="O150" s="83" t="s">
        <v>32</v>
      </c>
      <c r="P150" s="83" t="s">
        <v>199</v>
      </c>
      <c r="Q150" s="63"/>
      <c r="R150" s="65">
        <f>N150*(100-Q150)/100</f>
        <v>103545</v>
      </c>
      <c r="S150" s="67" t="s">
        <v>41</v>
      </c>
      <c r="T150" s="87"/>
    </row>
    <row r="151" spans="1:20" x14ac:dyDescent="0.2">
      <c r="A151" s="75"/>
      <c r="B151" s="77"/>
      <c r="C151" s="77"/>
      <c r="D151" s="79"/>
      <c r="E151" s="61"/>
      <c r="F151" s="61"/>
      <c r="G151" s="31" t="s">
        <v>200</v>
      </c>
      <c r="H151" s="31" t="s">
        <v>30</v>
      </c>
      <c r="I151" s="32">
        <v>89</v>
      </c>
      <c r="J151" s="41" t="s">
        <v>148</v>
      </c>
      <c r="K151" s="34">
        <v>350</v>
      </c>
      <c r="L151" s="8">
        <v>300</v>
      </c>
      <c r="M151" s="37">
        <f>L151*K151</f>
        <v>105000</v>
      </c>
      <c r="N151" s="34">
        <f>M151*117/100</f>
        <v>122850</v>
      </c>
      <c r="O151" s="84"/>
      <c r="P151" s="84"/>
      <c r="Q151" s="64"/>
      <c r="R151" s="66"/>
      <c r="S151" s="68"/>
      <c r="T151" s="87"/>
    </row>
    <row r="152" spans="1:20" x14ac:dyDescent="0.2">
      <c r="A152" s="75"/>
      <c r="B152" s="77"/>
      <c r="C152" s="77"/>
      <c r="D152" s="79"/>
      <c r="E152" s="61"/>
      <c r="F152" s="61"/>
      <c r="G152" s="6" t="s">
        <v>201</v>
      </c>
      <c r="H152" s="6" t="s">
        <v>30</v>
      </c>
      <c r="I152" s="8">
        <v>45</v>
      </c>
      <c r="J152" s="33" t="s">
        <v>148</v>
      </c>
      <c r="K152" s="34">
        <v>400</v>
      </c>
      <c r="L152" s="8">
        <v>300</v>
      </c>
      <c r="M152" s="37">
        <f>L152*K152</f>
        <v>120000</v>
      </c>
      <c r="N152" s="34">
        <f>M152*117/100</f>
        <v>140400</v>
      </c>
      <c r="O152" s="84"/>
      <c r="P152" s="84"/>
      <c r="Q152" s="64"/>
      <c r="R152" s="66"/>
      <c r="S152" s="68"/>
      <c r="T152" s="87"/>
    </row>
    <row r="153" spans="1:20" x14ac:dyDescent="0.2">
      <c r="A153" s="75"/>
      <c r="B153" s="80"/>
      <c r="C153" s="80"/>
      <c r="D153" s="81"/>
      <c r="E153" s="82"/>
      <c r="F153" s="82"/>
      <c r="G153" s="6" t="s">
        <v>202</v>
      </c>
      <c r="H153" s="6" t="s">
        <v>30</v>
      </c>
      <c r="I153" s="8">
        <v>42</v>
      </c>
      <c r="J153" s="33" t="s">
        <v>148</v>
      </c>
      <c r="K153" s="34">
        <v>500</v>
      </c>
      <c r="L153" s="8">
        <v>300</v>
      </c>
      <c r="M153" s="37">
        <f>L153*K153</f>
        <v>150000</v>
      </c>
      <c r="N153" s="34">
        <f>M153*117/100</f>
        <v>175500</v>
      </c>
      <c r="O153" s="85"/>
      <c r="P153" s="85"/>
      <c r="Q153" s="86"/>
      <c r="R153" s="69"/>
      <c r="S153" s="70"/>
      <c r="T153" s="87"/>
    </row>
    <row r="154" spans="1:20" x14ac:dyDescent="0.2">
      <c r="A154" s="75"/>
      <c r="B154" s="88" t="s">
        <v>203</v>
      </c>
      <c r="C154" s="88"/>
      <c r="D154" s="88"/>
      <c r="E154" s="88"/>
      <c r="F154" s="88"/>
      <c r="G154" s="88"/>
      <c r="H154" s="88"/>
      <c r="I154" s="88"/>
      <c r="J154" s="88"/>
      <c r="K154" s="88"/>
      <c r="L154" s="88"/>
      <c r="M154" s="88"/>
      <c r="N154" s="88"/>
      <c r="O154" s="88"/>
      <c r="P154" s="88"/>
      <c r="Q154" s="88"/>
      <c r="R154" s="88"/>
      <c r="S154" s="88"/>
      <c r="T154" s="27"/>
    </row>
    <row r="155" spans="1:20" ht="15.75" x14ac:dyDescent="0.2">
      <c r="A155" s="72" t="s">
        <v>204</v>
      </c>
      <c r="B155" s="73"/>
      <c r="C155" s="73"/>
      <c r="D155" s="73"/>
      <c r="E155" s="73"/>
      <c r="F155" s="73"/>
      <c r="G155" s="73"/>
      <c r="H155" s="73"/>
      <c r="I155" s="73"/>
      <c r="J155" s="73"/>
      <c r="K155" s="73"/>
      <c r="L155" s="73"/>
      <c r="M155" s="73"/>
      <c r="N155" s="73"/>
      <c r="O155" s="73"/>
      <c r="P155" s="73"/>
      <c r="Q155" s="73"/>
      <c r="R155" s="73"/>
      <c r="S155" s="73"/>
      <c r="T155" s="74"/>
    </row>
    <row r="156" spans="1:20" x14ac:dyDescent="0.2">
      <c r="A156" s="75">
        <v>32</v>
      </c>
      <c r="B156" s="76" t="s">
        <v>205</v>
      </c>
      <c r="C156" s="76" t="s">
        <v>196</v>
      </c>
      <c r="D156" s="78">
        <v>256022</v>
      </c>
      <c r="E156" s="60" t="s">
        <v>134</v>
      </c>
      <c r="F156" s="60" t="s">
        <v>28</v>
      </c>
      <c r="G156" s="12" t="s">
        <v>206</v>
      </c>
      <c r="H156" s="12" t="s">
        <v>30</v>
      </c>
      <c r="I156" s="9">
        <v>100</v>
      </c>
      <c r="J156" s="12" t="s">
        <v>39</v>
      </c>
      <c r="K156" s="9">
        <v>7200</v>
      </c>
      <c r="L156" s="23">
        <v>1</v>
      </c>
      <c r="M156" s="14">
        <f>L156*K156</f>
        <v>7200</v>
      </c>
      <c r="N156" s="12">
        <f>M156*117/100</f>
        <v>8424</v>
      </c>
      <c r="O156" s="62" t="s">
        <v>32</v>
      </c>
      <c r="P156" s="62" t="s">
        <v>207</v>
      </c>
      <c r="Q156" s="63"/>
      <c r="R156" s="65">
        <f>N156*(100-Q156)/100</f>
        <v>8424</v>
      </c>
      <c r="S156" s="67" t="s">
        <v>41</v>
      </c>
      <c r="T156" s="55"/>
    </row>
    <row r="157" spans="1:20" x14ac:dyDescent="0.2">
      <c r="A157" s="75"/>
      <c r="B157" s="77"/>
      <c r="C157" s="77"/>
      <c r="D157" s="79"/>
      <c r="E157" s="61"/>
      <c r="F157" s="61"/>
      <c r="G157" s="6" t="s">
        <v>208</v>
      </c>
      <c r="H157" s="6" t="s">
        <v>30</v>
      </c>
      <c r="I157" s="8">
        <v>72</v>
      </c>
      <c r="J157" s="33" t="s">
        <v>39</v>
      </c>
      <c r="K157" s="34">
        <v>12000</v>
      </c>
      <c r="L157" s="38">
        <v>1</v>
      </c>
      <c r="M157" s="37">
        <f>L157*K157</f>
        <v>12000</v>
      </c>
      <c r="N157" s="33">
        <f>M157*117/100</f>
        <v>14040</v>
      </c>
      <c r="O157" s="62"/>
      <c r="P157" s="62"/>
      <c r="Q157" s="64"/>
      <c r="R157" s="66"/>
      <c r="S157" s="68"/>
      <c r="T157" s="56"/>
    </row>
    <row r="158" spans="1:20" ht="25.5" x14ac:dyDescent="0.2">
      <c r="A158" s="75"/>
      <c r="B158" s="77"/>
      <c r="C158" s="77"/>
      <c r="D158" s="79"/>
      <c r="E158" s="61"/>
      <c r="F158" s="61"/>
      <c r="G158" s="6" t="s">
        <v>209</v>
      </c>
      <c r="H158" s="6" t="s">
        <v>30</v>
      </c>
      <c r="I158" s="8">
        <v>67</v>
      </c>
      <c r="J158" s="33" t="s">
        <v>39</v>
      </c>
      <c r="K158" s="34">
        <v>13500</v>
      </c>
      <c r="L158" s="38">
        <v>1</v>
      </c>
      <c r="M158" s="37">
        <f>L158*K158</f>
        <v>13500</v>
      </c>
      <c r="N158" s="33">
        <f>M158*117/100</f>
        <v>15795</v>
      </c>
      <c r="O158" s="62"/>
      <c r="P158" s="62"/>
      <c r="Q158" s="64"/>
      <c r="R158" s="66"/>
      <c r="S158" s="68"/>
      <c r="T158" s="56"/>
    </row>
    <row r="159" spans="1:20" ht="25.5" x14ac:dyDescent="0.2">
      <c r="A159" s="75"/>
      <c r="B159" s="77"/>
      <c r="C159" s="77"/>
      <c r="D159" s="79"/>
      <c r="E159" s="61"/>
      <c r="F159" s="61"/>
      <c r="G159" s="6" t="s">
        <v>210</v>
      </c>
      <c r="H159" s="6" t="s">
        <v>30</v>
      </c>
      <c r="I159" s="8">
        <v>64</v>
      </c>
      <c r="J159" s="33" t="s">
        <v>39</v>
      </c>
      <c r="K159" s="34">
        <v>15000</v>
      </c>
      <c r="L159" s="38">
        <v>1</v>
      </c>
      <c r="M159" s="37">
        <f>L159*K159</f>
        <v>15000</v>
      </c>
      <c r="N159" s="33">
        <f>M159*117/100</f>
        <v>17550</v>
      </c>
      <c r="O159" s="62"/>
      <c r="P159" s="62"/>
      <c r="Q159" s="64"/>
      <c r="R159" s="66"/>
      <c r="S159" s="68"/>
      <c r="T159" s="56"/>
    </row>
    <row r="160" spans="1:20" x14ac:dyDescent="0.2">
      <c r="A160" s="75"/>
      <c r="B160" s="57" t="s">
        <v>211</v>
      </c>
      <c r="C160" s="58"/>
      <c r="D160" s="58"/>
      <c r="E160" s="58"/>
      <c r="F160" s="58"/>
      <c r="G160" s="58"/>
      <c r="H160" s="58"/>
      <c r="I160" s="58"/>
      <c r="J160" s="58"/>
      <c r="K160" s="58"/>
      <c r="L160" s="58"/>
      <c r="M160" s="58"/>
      <c r="N160" s="58"/>
      <c r="O160" s="58"/>
      <c r="P160" s="58"/>
      <c r="Q160" s="58"/>
      <c r="R160" s="58"/>
      <c r="S160" s="58"/>
      <c r="T160" s="59"/>
    </row>
    <row r="161" spans="1:20" ht="15.75" x14ac:dyDescent="0.2">
      <c r="A161" s="72" t="s">
        <v>212</v>
      </c>
      <c r="B161" s="73"/>
      <c r="C161" s="73"/>
      <c r="D161" s="73"/>
      <c r="E161" s="73"/>
      <c r="F161" s="73"/>
      <c r="G161" s="73"/>
      <c r="H161" s="73"/>
      <c r="I161" s="73"/>
      <c r="J161" s="73"/>
      <c r="K161" s="73"/>
      <c r="L161" s="73"/>
      <c r="M161" s="73"/>
      <c r="N161" s="73"/>
      <c r="O161" s="73"/>
      <c r="P161" s="73"/>
      <c r="Q161" s="73"/>
      <c r="R161" s="73"/>
      <c r="S161" s="73"/>
      <c r="T161" s="74"/>
    </row>
    <row r="162" spans="1:20" x14ac:dyDescent="0.2">
      <c r="A162" s="75">
        <v>33</v>
      </c>
      <c r="B162" s="76" t="s">
        <v>205</v>
      </c>
      <c r="C162" s="76" t="s">
        <v>196</v>
      </c>
      <c r="D162" s="78">
        <v>256022</v>
      </c>
      <c r="E162" s="60" t="s">
        <v>27</v>
      </c>
      <c r="F162" s="60" t="s">
        <v>28</v>
      </c>
      <c r="G162" s="12" t="s">
        <v>213</v>
      </c>
      <c r="H162" s="12" t="s">
        <v>30</v>
      </c>
      <c r="I162" s="29">
        <v>100</v>
      </c>
      <c r="J162" s="12" t="s">
        <v>39</v>
      </c>
      <c r="K162" s="12">
        <v>12000</v>
      </c>
      <c r="L162" s="23">
        <v>1</v>
      </c>
      <c r="M162" s="14">
        <f>L162*K162</f>
        <v>12000</v>
      </c>
      <c r="N162" s="12">
        <f>M162*117/100</f>
        <v>14040</v>
      </c>
      <c r="O162" s="83" t="s">
        <v>32</v>
      </c>
      <c r="P162" s="83" t="s">
        <v>82</v>
      </c>
      <c r="Q162" s="63"/>
      <c r="R162" s="65">
        <f>N162*(100-Q162)/100</f>
        <v>14040</v>
      </c>
      <c r="S162" s="67" t="s">
        <v>41</v>
      </c>
      <c r="T162" s="55"/>
    </row>
    <row r="163" spans="1:20" x14ac:dyDescent="0.2">
      <c r="A163" s="75"/>
      <c r="B163" s="77"/>
      <c r="C163" s="77"/>
      <c r="D163" s="79"/>
      <c r="E163" s="61"/>
      <c r="F163" s="61"/>
      <c r="G163" s="31" t="s">
        <v>214</v>
      </c>
      <c r="H163" s="31" t="s">
        <v>30</v>
      </c>
      <c r="I163" s="32">
        <v>94</v>
      </c>
      <c r="J163" s="33" t="s">
        <v>39</v>
      </c>
      <c r="K163" s="34">
        <v>11800</v>
      </c>
      <c r="L163" s="8">
        <v>1</v>
      </c>
      <c r="M163" s="37">
        <f>L163*K163</f>
        <v>11800</v>
      </c>
      <c r="N163" s="34">
        <f>M163*117/100</f>
        <v>13806</v>
      </c>
      <c r="O163" s="84"/>
      <c r="P163" s="84"/>
      <c r="Q163" s="64"/>
      <c r="R163" s="66"/>
      <c r="S163" s="68"/>
      <c r="T163" s="56"/>
    </row>
    <row r="164" spans="1:20" x14ac:dyDescent="0.2">
      <c r="A164" s="75"/>
      <c r="B164" s="77"/>
      <c r="C164" s="77"/>
      <c r="D164" s="79"/>
      <c r="E164" s="61"/>
      <c r="F164" s="61"/>
      <c r="G164" s="6" t="s">
        <v>215</v>
      </c>
      <c r="H164" s="6" t="s">
        <v>30</v>
      </c>
      <c r="I164" s="8">
        <v>82</v>
      </c>
      <c r="J164" s="33" t="s">
        <v>39</v>
      </c>
      <c r="K164" s="34">
        <v>16000</v>
      </c>
      <c r="L164" s="8">
        <v>1</v>
      </c>
      <c r="M164" s="37">
        <f>L164*K164</f>
        <v>16000</v>
      </c>
      <c r="N164" s="34">
        <f>M164*117/100</f>
        <v>18720</v>
      </c>
      <c r="O164" s="84"/>
      <c r="P164" s="84"/>
      <c r="Q164" s="64"/>
      <c r="R164" s="66"/>
      <c r="S164" s="68"/>
      <c r="T164" s="56"/>
    </row>
    <row r="165" spans="1:20" x14ac:dyDescent="0.2">
      <c r="A165" s="75"/>
      <c r="B165" s="80"/>
      <c r="C165" s="80"/>
      <c r="D165" s="81"/>
      <c r="E165" s="82"/>
      <c r="F165" s="82"/>
      <c r="G165" s="6" t="s">
        <v>216</v>
      </c>
      <c r="H165" s="6" t="s">
        <v>30</v>
      </c>
      <c r="I165" s="8">
        <v>72</v>
      </c>
      <c r="J165" s="33" t="s">
        <v>39</v>
      </c>
      <c r="K165" s="34">
        <v>19700</v>
      </c>
      <c r="L165" s="8">
        <v>1</v>
      </c>
      <c r="M165" s="37">
        <f>L165*K165</f>
        <v>19700</v>
      </c>
      <c r="N165" s="34">
        <f>M165*117/100</f>
        <v>23049</v>
      </c>
      <c r="O165" s="85"/>
      <c r="P165" s="85"/>
      <c r="Q165" s="86"/>
      <c r="R165" s="69"/>
      <c r="S165" s="70"/>
      <c r="T165" s="71"/>
    </row>
    <row r="166" spans="1:20" x14ac:dyDescent="0.2">
      <c r="A166" s="75"/>
      <c r="B166" s="57" t="s">
        <v>217</v>
      </c>
      <c r="C166" s="58"/>
      <c r="D166" s="58"/>
      <c r="E166" s="58"/>
      <c r="F166" s="58"/>
      <c r="G166" s="58"/>
      <c r="H166" s="58"/>
      <c r="I166" s="58"/>
      <c r="J166" s="58"/>
      <c r="K166" s="58"/>
      <c r="L166" s="58"/>
      <c r="M166" s="58"/>
      <c r="N166" s="58"/>
      <c r="O166" s="58"/>
      <c r="P166" s="58"/>
      <c r="Q166" s="58"/>
      <c r="R166" s="58"/>
      <c r="S166" s="58"/>
      <c r="T166" s="59"/>
    </row>
    <row r="167" spans="1:20" ht="15.75" x14ac:dyDescent="0.2">
      <c r="A167" s="89" t="s">
        <v>218</v>
      </c>
      <c r="B167" s="89"/>
      <c r="C167" s="89"/>
      <c r="D167" s="89"/>
      <c r="E167" s="89"/>
      <c r="F167" s="89"/>
      <c r="G167" s="89"/>
      <c r="H167" s="89"/>
      <c r="I167" s="89"/>
      <c r="J167" s="89"/>
      <c r="K167" s="89"/>
      <c r="L167" s="89"/>
      <c r="M167" s="89"/>
      <c r="N167" s="89"/>
      <c r="O167" s="89"/>
      <c r="P167" s="89"/>
      <c r="Q167" s="89"/>
      <c r="R167" s="89"/>
      <c r="S167" s="89"/>
      <c r="T167" s="28"/>
    </row>
    <row r="168" spans="1:20" x14ac:dyDescent="0.2">
      <c r="A168" s="75">
        <v>34</v>
      </c>
      <c r="B168" s="76" t="s">
        <v>219</v>
      </c>
      <c r="C168" s="76" t="s">
        <v>220</v>
      </c>
      <c r="D168" s="78">
        <v>256022</v>
      </c>
      <c r="E168" s="60" t="s">
        <v>221</v>
      </c>
      <c r="F168" s="60" t="s">
        <v>28</v>
      </c>
      <c r="G168" s="12" t="s">
        <v>222</v>
      </c>
      <c r="H168" s="12" t="s">
        <v>30</v>
      </c>
      <c r="I168" s="9">
        <v>100</v>
      </c>
      <c r="J168" s="12" t="s">
        <v>39</v>
      </c>
      <c r="K168" s="11">
        <v>9500</v>
      </c>
      <c r="L168" s="23">
        <v>1</v>
      </c>
      <c r="M168" s="14">
        <f>L168*K168</f>
        <v>9500</v>
      </c>
      <c r="N168" s="12">
        <f>M168*117/100</f>
        <v>11115</v>
      </c>
      <c r="O168" s="83" t="s">
        <v>32</v>
      </c>
      <c r="P168" s="83" t="s">
        <v>82</v>
      </c>
      <c r="Q168" s="63"/>
      <c r="R168" s="65">
        <f>N168*(100-Q168)/100</f>
        <v>11115</v>
      </c>
      <c r="S168" s="67" t="s">
        <v>41</v>
      </c>
      <c r="T168" s="87"/>
    </row>
    <row r="169" spans="1:20" ht="25.5" x14ac:dyDescent="0.2">
      <c r="A169" s="75"/>
      <c r="B169" s="77"/>
      <c r="C169" s="77"/>
      <c r="D169" s="79"/>
      <c r="E169" s="61"/>
      <c r="F169" s="61"/>
      <c r="G169" s="31" t="s">
        <v>223</v>
      </c>
      <c r="H169" s="31" t="s">
        <v>30</v>
      </c>
      <c r="I169" s="32">
        <v>97</v>
      </c>
      <c r="J169" s="33" t="s">
        <v>39</v>
      </c>
      <c r="K169" s="34">
        <v>10000</v>
      </c>
      <c r="L169" s="8">
        <v>1</v>
      </c>
      <c r="M169" s="37">
        <f>L169*K169</f>
        <v>10000</v>
      </c>
      <c r="N169" s="34">
        <f>M169*117/100</f>
        <v>11700</v>
      </c>
      <c r="O169" s="84"/>
      <c r="P169" s="84"/>
      <c r="Q169" s="64"/>
      <c r="R169" s="66"/>
      <c r="S169" s="68"/>
      <c r="T169" s="87"/>
    </row>
    <row r="170" spans="1:20" x14ac:dyDescent="0.2">
      <c r="A170" s="75"/>
      <c r="B170" s="77"/>
      <c r="C170" s="77"/>
      <c r="D170" s="79"/>
      <c r="E170" s="61"/>
      <c r="F170" s="61"/>
      <c r="G170" s="31" t="s">
        <v>224</v>
      </c>
      <c r="H170" s="31" t="s">
        <v>30</v>
      </c>
      <c r="I170" s="32">
        <v>74</v>
      </c>
      <c r="J170" s="33" t="s">
        <v>39</v>
      </c>
      <c r="K170" s="34">
        <v>15000</v>
      </c>
      <c r="L170" s="8">
        <v>1</v>
      </c>
      <c r="M170" s="37">
        <v>15000</v>
      </c>
      <c r="N170" s="37">
        <v>17550</v>
      </c>
      <c r="O170" s="84"/>
      <c r="P170" s="84"/>
      <c r="Q170" s="64"/>
      <c r="R170" s="66"/>
      <c r="S170" s="68"/>
      <c r="T170" s="87"/>
    </row>
    <row r="171" spans="1:20" ht="25.5" x14ac:dyDescent="0.2">
      <c r="A171" s="75"/>
      <c r="B171" s="77"/>
      <c r="C171" s="77"/>
      <c r="D171" s="79"/>
      <c r="E171" s="61"/>
      <c r="F171" s="61"/>
      <c r="G171" s="31" t="s">
        <v>225</v>
      </c>
      <c r="H171" s="31" t="s">
        <v>30</v>
      </c>
      <c r="I171" s="32">
        <v>72</v>
      </c>
      <c r="J171" s="33" t="s">
        <v>39</v>
      </c>
      <c r="K171" s="34">
        <v>16000</v>
      </c>
      <c r="L171" s="8">
        <v>1</v>
      </c>
      <c r="M171" s="52">
        <v>16000</v>
      </c>
      <c r="N171" s="37">
        <v>18720</v>
      </c>
      <c r="O171" s="84"/>
      <c r="P171" s="84"/>
      <c r="Q171" s="64"/>
      <c r="R171" s="66"/>
      <c r="S171" s="68"/>
      <c r="T171" s="87"/>
    </row>
    <row r="172" spans="1:20" x14ac:dyDescent="0.2">
      <c r="A172" s="75"/>
      <c r="B172" s="77"/>
      <c r="C172" s="77"/>
      <c r="D172" s="79"/>
      <c r="E172" s="61"/>
      <c r="F172" s="61"/>
      <c r="G172" s="6" t="s">
        <v>226</v>
      </c>
      <c r="H172" s="6" t="s">
        <v>30</v>
      </c>
      <c r="I172" s="8">
        <v>65</v>
      </c>
      <c r="J172" s="33" t="s">
        <v>39</v>
      </c>
      <c r="K172" s="34">
        <v>18800</v>
      </c>
      <c r="L172" s="8">
        <v>1</v>
      </c>
      <c r="M172" s="37">
        <f>L172*K172</f>
        <v>18800</v>
      </c>
      <c r="N172" s="34">
        <f>M172*117/100</f>
        <v>21996</v>
      </c>
      <c r="O172" s="84"/>
      <c r="P172" s="84"/>
      <c r="Q172" s="64"/>
      <c r="R172" s="66"/>
      <c r="S172" s="68"/>
      <c r="T172" s="87"/>
    </row>
    <row r="173" spans="1:20" ht="25.5" x14ac:dyDescent="0.2">
      <c r="A173" s="75"/>
      <c r="B173" s="80"/>
      <c r="C173" s="80"/>
      <c r="D173" s="81"/>
      <c r="E173" s="82"/>
      <c r="F173" s="82"/>
      <c r="G173" s="6" t="s">
        <v>227</v>
      </c>
      <c r="H173" s="6" t="s">
        <v>30</v>
      </c>
      <c r="I173" s="8">
        <v>60</v>
      </c>
      <c r="J173" s="33" t="s">
        <v>39</v>
      </c>
      <c r="K173" s="34">
        <v>22500</v>
      </c>
      <c r="L173" s="8">
        <v>1</v>
      </c>
      <c r="M173" s="37">
        <f>L173*K173</f>
        <v>22500</v>
      </c>
      <c r="N173" s="34">
        <f>M173*117/100</f>
        <v>26325</v>
      </c>
      <c r="O173" s="85"/>
      <c r="P173" s="85"/>
      <c r="Q173" s="86"/>
      <c r="R173" s="69"/>
      <c r="S173" s="70"/>
      <c r="T173" s="87"/>
    </row>
    <row r="174" spans="1:20" x14ac:dyDescent="0.2">
      <c r="A174" s="75"/>
      <c r="B174" s="88" t="s">
        <v>211</v>
      </c>
      <c r="C174" s="88"/>
      <c r="D174" s="88"/>
      <c r="E174" s="88"/>
      <c r="F174" s="88"/>
      <c r="G174" s="88"/>
      <c r="H174" s="88"/>
      <c r="I174" s="88"/>
      <c r="J174" s="88"/>
      <c r="K174" s="88"/>
      <c r="L174" s="88"/>
      <c r="M174" s="88"/>
      <c r="N174" s="88"/>
      <c r="O174" s="88"/>
      <c r="P174" s="88"/>
      <c r="Q174" s="88"/>
      <c r="R174" s="88"/>
      <c r="S174" s="88"/>
      <c r="T174" s="27"/>
    </row>
    <row r="175" spans="1:20" ht="15.75" x14ac:dyDescent="0.2">
      <c r="A175" s="72" t="s">
        <v>228</v>
      </c>
      <c r="B175" s="73"/>
      <c r="C175" s="73"/>
      <c r="D175" s="73"/>
      <c r="E175" s="73"/>
      <c r="F175" s="73"/>
      <c r="G175" s="73"/>
      <c r="H175" s="73"/>
      <c r="I175" s="73"/>
      <c r="J175" s="73"/>
      <c r="K175" s="73"/>
      <c r="L175" s="73"/>
      <c r="M175" s="73"/>
      <c r="N175" s="73"/>
      <c r="O175" s="73"/>
      <c r="P175" s="73"/>
      <c r="Q175" s="73"/>
      <c r="R175" s="73"/>
      <c r="S175" s="73"/>
      <c r="T175" s="74"/>
    </row>
    <row r="176" spans="1:20" x14ac:dyDescent="0.2">
      <c r="A176" s="90">
        <v>35</v>
      </c>
      <c r="B176" s="76" t="s">
        <v>219</v>
      </c>
      <c r="C176" s="76" t="s">
        <v>196</v>
      </c>
      <c r="D176" s="78">
        <v>256022</v>
      </c>
      <c r="E176" s="60" t="s">
        <v>229</v>
      </c>
      <c r="F176" s="60" t="s">
        <v>28</v>
      </c>
      <c r="G176" s="12" t="s">
        <v>230</v>
      </c>
      <c r="H176" s="12" t="s">
        <v>30</v>
      </c>
      <c r="I176" s="9">
        <v>100</v>
      </c>
      <c r="J176" s="12" t="s">
        <v>39</v>
      </c>
      <c r="K176" s="9">
        <v>4900</v>
      </c>
      <c r="L176" s="23">
        <v>1</v>
      </c>
      <c r="M176" s="14">
        <f>L176*K176</f>
        <v>4900</v>
      </c>
      <c r="N176" s="12">
        <f>M176*117/100</f>
        <v>5733</v>
      </c>
      <c r="O176" s="62" t="s">
        <v>32</v>
      </c>
      <c r="P176" s="62" t="s">
        <v>82</v>
      </c>
      <c r="Q176" s="63"/>
      <c r="R176" s="65">
        <f>N176*(100-Q176)/100</f>
        <v>5733</v>
      </c>
      <c r="S176" s="67" t="s">
        <v>41</v>
      </c>
      <c r="T176" s="55"/>
    </row>
    <row r="177" spans="1:20" ht="25.5" x14ac:dyDescent="0.2">
      <c r="A177" s="90"/>
      <c r="B177" s="77"/>
      <c r="C177" s="77"/>
      <c r="D177" s="79"/>
      <c r="E177" s="61"/>
      <c r="F177" s="61"/>
      <c r="G177" s="6" t="s">
        <v>231</v>
      </c>
      <c r="H177" s="6" t="s">
        <v>30</v>
      </c>
      <c r="I177" s="8">
        <v>92</v>
      </c>
      <c r="J177" s="33" t="s">
        <v>39</v>
      </c>
      <c r="K177" s="34">
        <v>5500</v>
      </c>
      <c r="L177" s="38">
        <v>1</v>
      </c>
      <c r="M177" s="37">
        <f>L177*K177</f>
        <v>5500</v>
      </c>
      <c r="N177" s="33">
        <f>M177*117/100</f>
        <v>6435</v>
      </c>
      <c r="O177" s="62"/>
      <c r="P177" s="62"/>
      <c r="Q177" s="64"/>
      <c r="R177" s="66"/>
      <c r="S177" s="68"/>
      <c r="T177" s="56"/>
    </row>
    <row r="178" spans="1:20" ht="25.5" x14ac:dyDescent="0.2">
      <c r="A178" s="90"/>
      <c r="B178" s="77"/>
      <c r="C178" s="77"/>
      <c r="D178" s="79"/>
      <c r="E178" s="61"/>
      <c r="F178" s="61"/>
      <c r="G178" s="6" t="s">
        <v>232</v>
      </c>
      <c r="H178" s="6" t="s">
        <v>30</v>
      </c>
      <c r="I178" s="8">
        <v>88</v>
      </c>
      <c r="J178" s="33" t="s">
        <v>39</v>
      </c>
      <c r="K178" s="34">
        <v>5900</v>
      </c>
      <c r="L178" s="38">
        <v>1</v>
      </c>
      <c r="M178" s="37">
        <f>L178*K178</f>
        <v>5900</v>
      </c>
      <c r="N178" s="33">
        <f>M178*117/100</f>
        <v>6903</v>
      </c>
      <c r="O178" s="62"/>
      <c r="P178" s="62"/>
      <c r="Q178" s="64"/>
      <c r="R178" s="66"/>
      <c r="S178" s="68"/>
      <c r="T178" s="56"/>
    </row>
    <row r="179" spans="1:20" ht="25.5" x14ac:dyDescent="0.2">
      <c r="A179" s="90"/>
      <c r="B179" s="77"/>
      <c r="C179" s="77"/>
      <c r="D179" s="79"/>
      <c r="E179" s="61"/>
      <c r="F179" s="61"/>
      <c r="G179" s="6" t="s">
        <v>233</v>
      </c>
      <c r="H179" s="6" t="s">
        <v>30</v>
      </c>
      <c r="I179" s="8">
        <v>79</v>
      </c>
      <c r="J179" s="33" t="s">
        <v>39</v>
      </c>
      <c r="K179" s="34">
        <v>7000</v>
      </c>
      <c r="L179" s="38">
        <v>1</v>
      </c>
      <c r="M179" s="37">
        <f>L179*K179</f>
        <v>7000</v>
      </c>
      <c r="N179" s="33">
        <f>M179*117/100</f>
        <v>8190</v>
      </c>
      <c r="O179" s="62"/>
      <c r="P179" s="62"/>
      <c r="Q179" s="64"/>
      <c r="R179" s="66"/>
      <c r="S179" s="68"/>
      <c r="T179" s="56"/>
    </row>
    <row r="180" spans="1:20" x14ac:dyDescent="0.2">
      <c r="A180" s="90"/>
      <c r="B180" s="57" t="s">
        <v>211</v>
      </c>
      <c r="C180" s="58"/>
      <c r="D180" s="58"/>
      <c r="E180" s="58"/>
      <c r="F180" s="58"/>
      <c r="G180" s="58"/>
      <c r="H180" s="58"/>
      <c r="I180" s="58"/>
      <c r="J180" s="58"/>
      <c r="K180" s="58"/>
      <c r="L180" s="58"/>
      <c r="M180" s="58"/>
      <c r="N180" s="58"/>
      <c r="O180" s="58"/>
      <c r="P180" s="58"/>
      <c r="Q180" s="58"/>
      <c r="R180" s="58"/>
      <c r="S180" s="58"/>
      <c r="T180" s="59"/>
    </row>
    <row r="181" spans="1:20" ht="15.75" x14ac:dyDescent="0.2">
      <c r="A181" s="72" t="s">
        <v>234</v>
      </c>
      <c r="B181" s="73"/>
      <c r="C181" s="73"/>
      <c r="D181" s="73"/>
      <c r="E181" s="73"/>
      <c r="F181" s="73"/>
      <c r="G181" s="73"/>
      <c r="H181" s="73"/>
      <c r="I181" s="73"/>
      <c r="J181" s="73"/>
      <c r="K181" s="73"/>
      <c r="L181" s="73"/>
      <c r="M181" s="73"/>
      <c r="N181" s="73"/>
      <c r="O181" s="73"/>
      <c r="P181" s="73"/>
      <c r="Q181" s="73"/>
      <c r="R181" s="73"/>
      <c r="S181" s="73"/>
      <c r="T181" s="74"/>
    </row>
    <row r="182" spans="1:20" ht="25.5" x14ac:dyDescent="0.2">
      <c r="A182" s="75">
        <v>36</v>
      </c>
      <c r="B182" s="76" t="s">
        <v>205</v>
      </c>
      <c r="C182" s="76" t="s">
        <v>196</v>
      </c>
      <c r="D182" s="78">
        <v>256022</v>
      </c>
      <c r="E182" s="60" t="s">
        <v>235</v>
      </c>
      <c r="F182" s="60" t="s">
        <v>28</v>
      </c>
      <c r="G182" s="12" t="s">
        <v>236</v>
      </c>
      <c r="H182" s="12" t="s">
        <v>30</v>
      </c>
      <c r="I182" s="29">
        <v>100</v>
      </c>
      <c r="J182" s="12" t="s">
        <v>39</v>
      </c>
      <c r="K182" s="12">
        <v>24000</v>
      </c>
      <c r="L182" s="23">
        <v>1</v>
      </c>
      <c r="M182" s="14">
        <f>L182*K182</f>
        <v>24000</v>
      </c>
      <c r="N182" s="12">
        <f>M182*117/100</f>
        <v>28080</v>
      </c>
      <c r="O182" s="83" t="s">
        <v>32</v>
      </c>
      <c r="P182" s="83" t="s">
        <v>33</v>
      </c>
      <c r="Q182" s="63"/>
      <c r="R182" s="65">
        <f>N182*(100-Q182)/100</f>
        <v>28080</v>
      </c>
      <c r="S182" s="67" t="s">
        <v>41</v>
      </c>
      <c r="T182" s="55"/>
    </row>
    <row r="183" spans="1:20" ht="25.5" x14ac:dyDescent="0.2">
      <c r="A183" s="75"/>
      <c r="B183" s="77"/>
      <c r="C183" s="77"/>
      <c r="D183" s="79"/>
      <c r="E183" s="61"/>
      <c r="F183" s="61"/>
      <c r="G183" s="31" t="s">
        <v>237</v>
      </c>
      <c r="H183" s="31" t="s">
        <v>30</v>
      </c>
      <c r="I183" s="32">
        <v>98</v>
      </c>
      <c r="J183" s="33" t="s">
        <v>39</v>
      </c>
      <c r="K183" s="34">
        <v>24600</v>
      </c>
      <c r="L183" s="8">
        <v>1</v>
      </c>
      <c r="M183" s="37">
        <f>L183*K183</f>
        <v>24600</v>
      </c>
      <c r="N183" s="34">
        <f>M183*117/100</f>
        <v>28782</v>
      </c>
      <c r="O183" s="84"/>
      <c r="P183" s="84"/>
      <c r="Q183" s="64"/>
      <c r="R183" s="66"/>
      <c r="S183" s="68"/>
      <c r="T183" s="56"/>
    </row>
    <row r="184" spans="1:20" ht="25.5" x14ac:dyDescent="0.2">
      <c r="A184" s="75"/>
      <c r="B184" s="77"/>
      <c r="C184" s="77"/>
      <c r="D184" s="79"/>
      <c r="E184" s="61"/>
      <c r="F184" s="61"/>
      <c r="G184" s="6" t="s">
        <v>238</v>
      </c>
      <c r="H184" s="6" t="s">
        <v>30</v>
      </c>
      <c r="I184" s="8">
        <v>77</v>
      </c>
      <c r="J184" s="33" t="s">
        <v>39</v>
      </c>
      <c r="K184" s="34">
        <v>36000</v>
      </c>
      <c r="L184" s="8">
        <v>1</v>
      </c>
      <c r="M184" s="37">
        <f>L184*K184</f>
        <v>36000</v>
      </c>
      <c r="N184" s="34">
        <f>M184*117/100</f>
        <v>42120</v>
      </c>
      <c r="O184" s="84"/>
      <c r="P184" s="84"/>
      <c r="Q184" s="64"/>
      <c r="R184" s="66"/>
      <c r="S184" s="68"/>
      <c r="T184" s="56"/>
    </row>
    <row r="185" spans="1:20" ht="25.5" x14ac:dyDescent="0.2">
      <c r="A185" s="75"/>
      <c r="B185" s="80"/>
      <c r="C185" s="80"/>
      <c r="D185" s="81"/>
      <c r="E185" s="82"/>
      <c r="F185" s="82"/>
      <c r="G185" s="6" t="s">
        <v>239</v>
      </c>
      <c r="H185" s="6" t="s">
        <v>30</v>
      </c>
      <c r="I185" s="8">
        <v>67</v>
      </c>
      <c r="J185" s="33" t="s">
        <v>39</v>
      </c>
      <c r="K185" s="34">
        <v>46000</v>
      </c>
      <c r="L185" s="8">
        <v>1</v>
      </c>
      <c r="M185" s="37">
        <f>L185*K185</f>
        <v>46000</v>
      </c>
      <c r="N185" s="34">
        <f>M185*117/100</f>
        <v>53820</v>
      </c>
      <c r="O185" s="85"/>
      <c r="P185" s="85"/>
      <c r="Q185" s="86"/>
      <c r="R185" s="69"/>
      <c r="S185" s="70"/>
      <c r="T185" s="71"/>
    </row>
    <row r="186" spans="1:20" x14ac:dyDescent="0.2">
      <c r="A186" s="75"/>
      <c r="B186" s="57" t="s">
        <v>211</v>
      </c>
      <c r="C186" s="58"/>
      <c r="D186" s="58"/>
      <c r="E186" s="58"/>
      <c r="F186" s="58"/>
      <c r="G186" s="58"/>
      <c r="H186" s="58"/>
      <c r="I186" s="58"/>
      <c r="J186" s="58"/>
      <c r="K186" s="58"/>
      <c r="L186" s="58"/>
      <c r="M186" s="58"/>
      <c r="N186" s="58"/>
      <c r="O186" s="58"/>
      <c r="P186" s="58"/>
      <c r="Q186" s="58"/>
      <c r="R186" s="58"/>
      <c r="S186" s="58"/>
      <c r="T186" s="59"/>
    </row>
    <row r="187" spans="1:20" ht="15.75" x14ac:dyDescent="0.2">
      <c r="A187" s="89" t="s">
        <v>240</v>
      </c>
      <c r="B187" s="89"/>
      <c r="C187" s="89"/>
      <c r="D187" s="89"/>
      <c r="E187" s="89"/>
      <c r="F187" s="89"/>
      <c r="G187" s="89"/>
      <c r="H187" s="89"/>
      <c r="I187" s="89"/>
      <c r="J187" s="89"/>
      <c r="K187" s="89"/>
      <c r="L187" s="89"/>
      <c r="M187" s="89"/>
      <c r="N187" s="89"/>
      <c r="O187" s="89"/>
      <c r="P187" s="89"/>
      <c r="Q187" s="89"/>
      <c r="R187" s="89"/>
      <c r="S187" s="89"/>
      <c r="T187" s="28"/>
    </row>
    <row r="188" spans="1:20" ht="25.5" x14ac:dyDescent="0.2">
      <c r="A188" s="75">
        <v>37</v>
      </c>
      <c r="B188" s="76" t="s">
        <v>219</v>
      </c>
      <c r="C188" s="76" t="s">
        <v>241</v>
      </c>
      <c r="D188" s="78">
        <v>256022</v>
      </c>
      <c r="E188" s="60" t="s">
        <v>242</v>
      </c>
      <c r="F188" s="60" t="s">
        <v>28</v>
      </c>
      <c r="G188" s="12" t="s">
        <v>243</v>
      </c>
      <c r="H188" s="12" t="s">
        <v>30</v>
      </c>
      <c r="I188" s="9">
        <v>100</v>
      </c>
      <c r="J188" s="12" t="s">
        <v>39</v>
      </c>
      <c r="K188" s="11">
        <v>17700</v>
      </c>
      <c r="L188" s="23">
        <v>1</v>
      </c>
      <c r="M188" s="14">
        <f>L188*K188</f>
        <v>17700</v>
      </c>
      <c r="N188" s="12">
        <f>M188*117/100</f>
        <v>20709</v>
      </c>
      <c r="O188" s="83" t="s">
        <v>32</v>
      </c>
      <c r="P188" s="83" t="s">
        <v>82</v>
      </c>
      <c r="Q188" s="63"/>
      <c r="R188" s="65">
        <f>N188*(100-Q188)/100</f>
        <v>20709</v>
      </c>
      <c r="S188" s="67" t="s">
        <v>41</v>
      </c>
      <c r="T188" s="87"/>
    </row>
    <row r="189" spans="1:20" ht="25.5" x14ac:dyDescent="0.2">
      <c r="A189" s="75"/>
      <c r="B189" s="77"/>
      <c r="C189" s="77"/>
      <c r="D189" s="79"/>
      <c r="E189" s="61"/>
      <c r="F189" s="61"/>
      <c r="G189" s="36" t="s">
        <v>244</v>
      </c>
      <c r="H189" s="36" t="s">
        <v>30</v>
      </c>
      <c r="I189" s="42">
        <v>88</v>
      </c>
      <c r="J189" s="36" t="s">
        <v>39</v>
      </c>
      <c r="K189" s="44">
        <v>8700</v>
      </c>
      <c r="L189" s="47">
        <v>1</v>
      </c>
      <c r="M189" s="35">
        <v>8700</v>
      </c>
      <c r="N189" s="36">
        <v>10179</v>
      </c>
      <c r="O189" s="84"/>
      <c r="P189" s="84"/>
      <c r="Q189" s="64"/>
      <c r="R189" s="66"/>
      <c r="S189" s="68"/>
      <c r="T189" s="87"/>
    </row>
    <row r="190" spans="1:20" ht="25.5" x14ac:dyDescent="0.2">
      <c r="A190" s="75"/>
      <c r="B190" s="77"/>
      <c r="C190" s="77"/>
      <c r="D190" s="79"/>
      <c r="E190" s="61"/>
      <c r="F190" s="61"/>
      <c r="G190" s="31" t="s">
        <v>227</v>
      </c>
      <c r="H190" s="31" t="s">
        <v>30</v>
      </c>
      <c r="I190" s="32">
        <v>88</v>
      </c>
      <c r="J190" s="33" t="s">
        <v>39</v>
      </c>
      <c r="K190" s="34">
        <v>14000</v>
      </c>
      <c r="L190" s="8">
        <v>1</v>
      </c>
      <c r="M190" s="37">
        <f>L190*K190</f>
        <v>14000</v>
      </c>
      <c r="N190" s="34">
        <f>M190*117/100</f>
        <v>16380</v>
      </c>
      <c r="O190" s="84"/>
      <c r="P190" s="84"/>
      <c r="Q190" s="64"/>
      <c r="R190" s="66"/>
      <c r="S190" s="68"/>
      <c r="T190" s="87"/>
    </row>
    <row r="191" spans="1:20" ht="25.5" x14ac:dyDescent="0.2">
      <c r="A191" s="75"/>
      <c r="B191" s="77"/>
      <c r="C191" s="77"/>
      <c r="D191" s="79"/>
      <c r="E191" s="61"/>
      <c r="F191" s="61"/>
      <c r="G191" s="31" t="s">
        <v>245</v>
      </c>
      <c r="H191" s="31" t="s">
        <v>30</v>
      </c>
      <c r="I191" s="32">
        <v>96</v>
      </c>
      <c r="J191" s="33" t="s">
        <v>39</v>
      </c>
      <c r="K191" s="34">
        <v>18650</v>
      </c>
      <c r="L191" s="8">
        <v>1</v>
      </c>
      <c r="M191" s="37">
        <v>18650</v>
      </c>
      <c r="N191" s="34">
        <v>21820.5</v>
      </c>
      <c r="O191" s="84"/>
      <c r="P191" s="84"/>
      <c r="Q191" s="64"/>
      <c r="R191" s="66"/>
      <c r="S191" s="68"/>
      <c r="T191" s="87"/>
    </row>
    <row r="192" spans="1:20" ht="44.25" customHeight="1" x14ac:dyDescent="0.2">
      <c r="A192" s="75"/>
      <c r="B192" s="77"/>
      <c r="C192" s="77"/>
      <c r="D192" s="79"/>
      <c r="E192" s="61"/>
      <c r="F192" s="61"/>
      <c r="G192" s="6" t="s">
        <v>246</v>
      </c>
      <c r="H192" s="6" t="s">
        <v>30</v>
      </c>
      <c r="I192" s="8">
        <v>89</v>
      </c>
      <c r="J192" s="33" t="s">
        <v>39</v>
      </c>
      <c r="K192" s="34">
        <v>21000</v>
      </c>
      <c r="L192" s="8">
        <v>1</v>
      </c>
      <c r="M192" s="37">
        <f>L192*K192</f>
        <v>21000</v>
      </c>
      <c r="N192" s="34">
        <f>M192*117/100</f>
        <v>24570</v>
      </c>
      <c r="O192" s="84"/>
      <c r="P192" s="84"/>
      <c r="Q192" s="64"/>
      <c r="R192" s="66"/>
      <c r="S192" s="68"/>
      <c r="T192" s="87"/>
    </row>
    <row r="193" spans="1:20" ht="25.5" x14ac:dyDescent="0.2">
      <c r="A193" s="75"/>
      <c r="B193" s="80"/>
      <c r="C193" s="80"/>
      <c r="D193" s="81"/>
      <c r="E193" s="82"/>
      <c r="F193" s="82"/>
      <c r="G193" s="6" t="s">
        <v>247</v>
      </c>
      <c r="H193" s="6" t="s">
        <v>30</v>
      </c>
      <c r="I193" s="8">
        <v>80</v>
      </c>
      <c r="J193" s="33" t="s">
        <v>39</v>
      </c>
      <c r="K193" s="34">
        <v>24570</v>
      </c>
      <c r="L193" s="8">
        <v>1</v>
      </c>
      <c r="M193" s="37">
        <f>L193*K193</f>
        <v>24570</v>
      </c>
      <c r="N193" s="34">
        <f>M193*117/100</f>
        <v>28746.9</v>
      </c>
      <c r="O193" s="85"/>
      <c r="P193" s="85"/>
      <c r="Q193" s="86"/>
      <c r="R193" s="69"/>
      <c r="S193" s="70"/>
      <c r="T193" s="87"/>
    </row>
    <row r="194" spans="1:20" x14ac:dyDescent="0.2">
      <c r="A194" s="75"/>
      <c r="B194" s="88" t="s">
        <v>248</v>
      </c>
      <c r="C194" s="88"/>
      <c r="D194" s="88"/>
      <c r="E194" s="88"/>
      <c r="F194" s="88"/>
      <c r="G194" s="88"/>
      <c r="H194" s="88"/>
      <c r="I194" s="88"/>
      <c r="J194" s="88"/>
      <c r="K194" s="88"/>
      <c r="L194" s="88"/>
      <c r="M194" s="88"/>
      <c r="N194" s="88"/>
      <c r="O194" s="88"/>
      <c r="P194" s="88"/>
      <c r="Q194" s="88"/>
      <c r="R194" s="88"/>
      <c r="S194" s="88"/>
      <c r="T194" s="27"/>
    </row>
    <row r="195" spans="1:20" ht="15.75" x14ac:dyDescent="0.2">
      <c r="A195" s="72" t="s">
        <v>249</v>
      </c>
      <c r="B195" s="73"/>
      <c r="C195" s="73"/>
      <c r="D195" s="73"/>
      <c r="E195" s="73"/>
      <c r="F195" s="73"/>
      <c r="G195" s="73"/>
      <c r="H195" s="73"/>
      <c r="I195" s="73"/>
      <c r="J195" s="73"/>
      <c r="K195" s="73"/>
      <c r="L195" s="73"/>
      <c r="M195" s="73"/>
      <c r="N195" s="73"/>
      <c r="O195" s="73"/>
      <c r="P195" s="73"/>
      <c r="Q195" s="73"/>
      <c r="R195" s="73"/>
      <c r="S195" s="73"/>
      <c r="T195" s="74"/>
    </row>
    <row r="196" spans="1:20" ht="26.45" customHeight="1" x14ac:dyDescent="0.2">
      <c r="A196" s="75">
        <v>38</v>
      </c>
      <c r="B196" s="76" t="s">
        <v>205</v>
      </c>
      <c r="C196" s="76" t="s">
        <v>196</v>
      </c>
      <c r="D196" s="78">
        <v>256022</v>
      </c>
      <c r="E196" s="60" t="s">
        <v>54</v>
      </c>
      <c r="F196" s="60" t="s">
        <v>28</v>
      </c>
      <c r="G196" s="12" t="s">
        <v>250</v>
      </c>
      <c r="H196" s="12" t="s">
        <v>30</v>
      </c>
      <c r="I196" s="9">
        <v>100</v>
      </c>
      <c r="J196" s="12" t="s">
        <v>39</v>
      </c>
      <c r="K196" s="11">
        <v>55000</v>
      </c>
      <c r="L196" s="23">
        <v>1</v>
      </c>
      <c r="M196" s="14">
        <f>L196*K196</f>
        <v>55000</v>
      </c>
      <c r="N196" s="12">
        <f t="shared" ref="N196:N202" si="2">M196*117/100</f>
        <v>64350</v>
      </c>
      <c r="O196" s="83" t="s">
        <v>32</v>
      </c>
      <c r="P196" s="83" t="s">
        <v>82</v>
      </c>
      <c r="Q196" s="63"/>
      <c r="R196" s="65">
        <f>N196*(100-Q196)/100</f>
        <v>64350</v>
      </c>
      <c r="S196" s="67" t="s">
        <v>41</v>
      </c>
      <c r="T196" s="55"/>
    </row>
    <row r="197" spans="1:20" ht="26.25" customHeight="1" x14ac:dyDescent="0.2">
      <c r="A197" s="75"/>
      <c r="B197" s="77"/>
      <c r="C197" s="77"/>
      <c r="D197" s="79"/>
      <c r="E197" s="61"/>
      <c r="F197" s="61"/>
      <c r="G197" s="6" t="s">
        <v>251</v>
      </c>
      <c r="H197" s="6" t="s">
        <v>30</v>
      </c>
      <c r="I197" s="8">
        <v>79</v>
      </c>
      <c r="J197" s="33" t="s">
        <v>39</v>
      </c>
      <c r="K197" s="34">
        <v>78800</v>
      </c>
      <c r="L197" s="38">
        <v>1</v>
      </c>
      <c r="M197" s="37">
        <f>L197*K197</f>
        <v>78800</v>
      </c>
      <c r="N197" s="33">
        <f t="shared" si="2"/>
        <v>92196</v>
      </c>
      <c r="O197" s="84"/>
      <c r="P197" s="84"/>
      <c r="Q197" s="64"/>
      <c r="R197" s="66"/>
      <c r="S197" s="68"/>
      <c r="T197" s="56"/>
    </row>
    <row r="198" spans="1:20" x14ac:dyDescent="0.2">
      <c r="A198" s="75"/>
      <c r="B198" s="77"/>
      <c r="C198" s="77"/>
      <c r="D198" s="79"/>
      <c r="E198" s="61"/>
      <c r="F198" s="61"/>
      <c r="G198" s="6" t="s">
        <v>252</v>
      </c>
      <c r="H198" s="6" t="s">
        <v>30</v>
      </c>
      <c r="I198" s="8">
        <v>75</v>
      </c>
      <c r="J198" s="33" t="s">
        <v>39</v>
      </c>
      <c r="K198" s="34">
        <v>86000</v>
      </c>
      <c r="L198" s="38">
        <v>1</v>
      </c>
      <c r="M198" s="37">
        <f>L198*K198</f>
        <v>86000</v>
      </c>
      <c r="N198" s="33">
        <f t="shared" si="2"/>
        <v>100620</v>
      </c>
      <c r="O198" s="84"/>
      <c r="P198" s="84"/>
      <c r="Q198" s="64"/>
      <c r="R198" s="66"/>
      <c r="S198" s="68"/>
      <c r="T198" s="56"/>
    </row>
    <row r="199" spans="1:20" ht="25.5" x14ac:dyDescent="0.2">
      <c r="A199" s="75"/>
      <c r="B199" s="77"/>
      <c r="C199" s="77"/>
      <c r="D199" s="79"/>
      <c r="E199" s="61"/>
      <c r="F199" s="61"/>
      <c r="G199" s="6" t="s">
        <v>253</v>
      </c>
      <c r="H199" s="6" t="s">
        <v>30</v>
      </c>
      <c r="I199" s="8">
        <v>75</v>
      </c>
      <c r="J199" s="33" t="s">
        <v>39</v>
      </c>
      <c r="K199" s="34">
        <v>86300</v>
      </c>
      <c r="L199" s="38">
        <v>1</v>
      </c>
      <c r="M199" s="37">
        <f>L199*K199</f>
        <v>86300</v>
      </c>
      <c r="N199" s="33">
        <f t="shared" si="2"/>
        <v>100971</v>
      </c>
      <c r="O199" s="84"/>
      <c r="P199" s="84"/>
      <c r="Q199" s="64"/>
      <c r="R199" s="66"/>
      <c r="S199" s="68"/>
      <c r="T199" s="56"/>
    </row>
    <row r="200" spans="1:20" ht="25.5" x14ac:dyDescent="0.2">
      <c r="A200" s="75"/>
      <c r="B200" s="77"/>
      <c r="C200" s="77"/>
      <c r="D200" s="79"/>
      <c r="E200" s="61"/>
      <c r="F200" s="61"/>
      <c r="G200" s="31" t="s">
        <v>254</v>
      </c>
      <c r="H200" s="31" t="s">
        <v>30</v>
      </c>
      <c r="I200" s="32">
        <v>73</v>
      </c>
      <c r="J200" s="33" t="s">
        <v>39</v>
      </c>
      <c r="K200" s="34">
        <v>89000</v>
      </c>
      <c r="L200" s="8">
        <v>1</v>
      </c>
      <c r="M200" s="37">
        <f>L200*K200</f>
        <v>89000</v>
      </c>
      <c r="N200" s="34">
        <f t="shared" si="2"/>
        <v>104130</v>
      </c>
      <c r="O200" s="84"/>
      <c r="P200" s="84"/>
      <c r="Q200" s="64"/>
      <c r="R200" s="66"/>
      <c r="S200" s="68"/>
      <c r="T200" s="56"/>
    </row>
    <row r="201" spans="1:20" ht="25.5" x14ac:dyDescent="0.2">
      <c r="A201" s="75"/>
      <c r="B201" s="77"/>
      <c r="C201" s="77"/>
      <c r="D201" s="79"/>
      <c r="E201" s="61"/>
      <c r="F201" s="61"/>
      <c r="G201" s="6" t="s">
        <v>255</v>
      </c>
      <c r="H201" s="6" t="s">
        <v>30</v>
      </c>
      <c r="I201" s="8">
        <v>65</v>
      </c>
      <c r="J201" s="33" t="s">
        <v>39</v>
      </c>
      <c r="K201" s="34">
        <v>110000</v>
      </c>
      <c r="L201" s="53">
        <v>1</v>
      </c>
      <c r="M201" s="37">
        <f>L202*K201</f>
        <v>110000</v>
      </c>
      <c r="N201" s="34">
        <f t="shared" si="2"/>
        <v>128700</v>
      </c>
      <c r="O201" s="84"/>
      <c r="P201" s="84"/>
      <c r="Q201" s="64"/>
      <c r="R201" s="66"/>
      <c r="S201" s="68"/>
      <c r="T201" s="56"/>
    </row>
    <row r="202" spans="1:20" ht="25.5" x14ac:dyDescent="0.2">
      <c r="A202" s="75"/>
      <c r="B202" s="80"/>
      <c r="C202" s="80"/>
      <c r="D202" s="81"/>
      <c r="E202" s="82"/>
      <c r="F202" s="82"/>
      <c r="G202" s="6" t="s">
        <v>256</v>
      </c>
      <c r="H202" s="6" t="s">
        <v>30</v>
      </c>
      <c r="I202" s="8">
        <v>63</v>
      </c>
      <c r="J202" s="33" t="s">
        <v>39</v>
      </c>
      <c r="K202" s="34">
        <v>117000</v>
      </c>
      <c r="L202" s="8">
        <v>1</v>
      </c>
      <c r="M202" s="37">
        <v>117000</v>
      </c>
      <c r="N202" s="34">
        <f t="shared" si="2"/>
        <v>136890</v>
      </c>
      <c r="O202" s="85"/>
      <c r="P202" s="85"/>
      <c r="Q202" s="86"/>
      <c r="R202" s="69"/>
      <c r="S202" s="70"/>
      <c r="T202" s="71"/>
    </row>
    <row r="203" spans="1:20" x14ac:dyDescent="0.2">
      <c r="A203" s="75"/>
      <c r="B203" s="57" t="s">
        <v>211</v>
      </c>
      <c r="C203" s="58"/>
      <c r="D203" s="58"/>
      <c r="E203" s="58"/>
      <c r="F203" s="58"/>
      <c r="G203" s="58"/>
      <c r="H203" s="58"/>
      <c r="I203" s="58"/>
      <c r="J203" s="58"/>
      <c r="K203" s="58"/>
      <c r="L203" s="58"/>
      <c r="M203" s="58"/>
      <c r="N203" s="58"/>
      <c r="O203" s="58"/>
      <c r="P203" s="58"/>
      <c r="Q203" s="58"/>
      <c r="R203" s="58"/>
      <c r="S203" s="58"/>
      <c r="T203" s="59"/>
    </row>
    <row r="204" spans="1:20" ht="15.75" x14ac:dyDescent="0.2">
      <c r="A204" s="72" t="s">
        <v>257</v>
      </c>
      <c r="B204" s="73"/>
      <c r="C204" s="73"/>
      <c r="D204" s="73"/>
      <c r="E204" s="73"/>
      <c r="F204" s="73"/>
      <c r="G204" s="73"/>
      <c r="H204" s="73"/>
      <c r="I204" s="73"/>
      <c r="J204" s="73"/>
      <c r="K204" s="73"/>
      <c r="L204" s="73"/>
      <c r="M204" s="73"/>
      <c r="N204" s="73"/>
      <c r="O204" s="73"/>
      <c r="P204" s="73"/>
      <c r="Q204" s="73"/>
      <c r="R204" s="73"/>
      <c r="S204" s="73"/>
      <c r="T204" s="74"/>
    </row>
    <row r="205" spans="1:20" ht="21.75" customHeight="1" x14ac:dyDescent="0.2">
      <c r="A205" s="75">
        <v>39</v>
      </c>
      <c r="B205" s="76" t="s">
        <v>219</v>
      </c>
      <c r="C205" s="76" t="s">
        <v>196</v>
      </c>
      <c r="D205" s="78">
        <v>256022</v>
      </c>
      <c r="E205" s="60" t="s">
        <v>258</v>
      </c>
      <c r="F205" s="60" t="s">
        <v>28</v>
      </c>
      <c r="G205" s="12" t="s">
        <v>202</v>
      </c>
      <c r="H205" s="12" t="s">
        <v>30</v>
      </c>
      <c r="I205" s="29">
        <v>100</v>
      </c>
      <c r="J205" s="12" t="s">
        <v>39</v>
      </c>
      <c r="K205" s="12">
        <v>27000</v>
      </c>
      <c r="L205" s="23">
        <v>1</v>
      </c>
      <c r="M205" s="14">
        <f>L205*K205</f>
        <v>27000</v>
      </c>
      <c r="N205" s="12">
        <f>M205*117/100</f>
        <v>31590</v>
      </c>
      <c r="O205" s="83" t="s">
        <v>32</v>
      </c>
      <c r="P205" s="83" t="s">
        <v>33</v>
      </c>
      <c r="Q205" s="63"/>
      <c r="R205" s="65">
        <f>N205*(100-Q205)/100</f>
        <v>31590</v>
      </c>
      <c r="S205" s="67" t="s">
        <v>41</v>
      </c>
      <c r="T205" s="55"/>
    </row>
    <row r="206" spans="1:20" ht="36.75" customHeight="1" x14ac:dyDescent="0.2">
      <c r="A206" s="75"/>
      <c r="B206" s="77"/>
      <c r="C206" s="77"/>
      <c r="D206" s="79"/>
      <c r="E206" s="61"/>
      <c r="F206" s="61"/>
      <c r="G206" s="31" t="s">
        <v>259</v>
      </c>
      <c r="H206" s="31" t="s">
        <v>30</v>
      </c>
      <c r="I206" s="32">
        <v>84</v>
      </c>
      <c r="J206" s="33" t="s">
        <v>39</v>
      </c>
      <c r="K206" s="34">
        <v>35000</v>
      </c>
      <c r="L206" s="8">
        <v>1</v>
      </c>
      <c r="M206" s="37">
        <f>L206*K206</f>
        <v>35000</v>
      </c>
      <c r="N206" s="34">
        <f>M206*117/100</f>
        <v>40950</v>
      </c>
      <c r="O206" s="84"/>
      <c r="P206" s="84"/>
      <c r="Q206" s="64"/>
      <c r="R206" s="66"/>
      <c r="S206" s="68"/>
      <c r="T206" s="56"/>
    </row>
    <row r="207" spans="1:20" ht="46.5" customHeight="1" x14ac:dyDescent="0.2">
      <c r="A207" s="75"/>
      <c r="B207" s="77"/>
      <c r="C207" s="77"/>
      <c r="D207" s="79"/>
      <c r="E207" s="61"/>
      <c r="F207" s="61"/>
      <c r="G207" s="6" t="s">
        <v>260</v>
      </c>
      <c r="H207" s="6" t="s">
        <v>30</v>
      </c>
      <c r="I207" s="8">
        <v>47</v>
      </c>
      <c r="J207" s="33" t="s">
        <v>39</v>
      </c>
      <c r="K207" s="34">
        <v>110000</v>
      </c>
      <c r="L207" s="8">
        <v>1</v>
      </c>
      <c r="M207" s="37">
        <f>L207*K207</f>
        <v>110000</v>
      </c>
      <c r="N207" s="34">
        <f>M207*117/100</f>
        <v>128700</v>
      </c>
      <c r="O207" s="84"/>
      <c r="P207" s="84"/>
      <c r="Q207" s="64"/>
      <c r="R207" s="66"/>
      <c r="S207" s="68"/>
      <c r="T207" s="56"/>
    </row>
    <row r="208" spans="1:20" ht="25.5" x14ac:dyDescent="0.2">
      <c r="A208" s="75"/>
      <c r="B208" s="80"/>
      <c r="C208" s="80"/>
      <c r="D208" s="81"/>
      <c r="E208" s="82"/>
      <c r="F208" s="82"/>
      <c r="G208" s="6" t="s">
        <v>261</v>
      </c>
      <c r="H208" s="6" t="s">
        <v>30</v>
      </c>
      <c r="I208" s="8">
        <v>45</v>
      </c>
      <c r="J208" s="33" t="s">
        <v>39</v>
      </c>
      <c r="K208" s="34">
        <v>126420</v>
      </c>
      <c r="L208" s="8">
        <v>1</v>
      </c>
      <c r="M208" s="37">
        <f>L208*K208</f>
        <v>126420</v>
      </c>
      <c r="N208" s="34">
        <f>M208*117/100</f>
        <v>147911.4</v>
      </c>
      <c r="O208" s="85"/>
      <c r="P208" s="85"/>
      <c r="Q208" s="86"/>
      <c r="R208" s="69"/>
      <c r="S208" s="70"/>
      <c r="T208" s="71"/>
    </row>
    <row r="209" spans="1:20" x14ac:dyDescent="0.2">
      <c r="A209" s="75"/>
      <c r="B209" s="57" t="s">
        <v>211</v>
      </c>
      <c r="C209" s="58"/>
      <c r="D209" s="58"/>
      <c r="E209" s="58"/>
      <c r="F209" s="58"/>
      <c r="G209" s="58"/>
      <c r="H209" s="58"/>
      <c r="I209" s="58"/>
      <c r="J209" s="58"/>
      <c r="K209" s="58"/>
      <c r="L209" s="58"/>
      <c r="M209" s="58"/>
      <c r="N209" s="58"/>
      <c r="O209" s="58"/>
      <c r="P209" s="58"/>
      <c r="Q209" s="58"/>
      <c r="R209" s="58"/>
      <c r="S209" s="58"/>
      <c r="T209" s="59"/>
    </row>
    <row r="210" spans="1:20" ht="15.75" x14ac:dyDescent="0.2">
      <c r="A210" s="89" t="s">
        <v>262</v>
      </c>
      <c r="B210" s="89"/>
      <c r="C210" s="89"/>
      <c r="D210" s="89"/>
      <c r="E210" s="89"/>
      <c r="F210" s="89"/>
      <c r="G210" s="89"/>
      <c r="H210" s="89"/>
      <c r="I210" s="89"/>
      <c r="J210" s="89"/>
      <c r="K210" s="89"/>
      <c r="L210" s="89"/>
      <c r="M210" s="89"/>
      <c r="N210" s="89"/>
      <c r="O210" s="89"/>
      <c r="P210" s="89"/>
      <c r="Q210" s="89"/>
      <c r="R210" s="89"/>
      <c r="S210" s="89"/>
      <c r="T210" s="28"/>
    </row>
    <row r="211" spans="1:20" x14ac:dyDescent="0.2">
      <c r="A211" s="75">
        <v>40</v>
      </c>
      <c r="B211" s="76" t="s">
        <v>205</v>
      </c>
      <c r="C211" s="76" t="s">
        <v>220</v>
      </c>
      <c r="D211" s="78">
        <v>256022</v>
      </c>
      <c r="E211" s="60" t="s">
        <v>263</v>
      </c>
      <c r="F211" s="60" t="s">
        <v>28</v>
      </c>
      <c r="G211" s="12" t="s">
        <v>264</v>
      </c>
      <c r="H211" s="12" t="s">
        <v>30</v>
      </c>
      <c r="I211" s="9">
        <v>100</v>
      </c>
      <c r="J211" s="12" t="s">
        <v>39</v>
      </c>
      <c r="K211" s="11">
        <v>19000</v>
      </c>
      <c r="L211" s="23">
        <v>1</v>
      </c>
      <c r="M211" s="14">
        <f>L211*K211</f>
        <v>19000</v>
      </c>
      <c r="N211" s="12">
        <f>M211*117/100</f>
        <v>22230</v>
      </c>
      <c r="O211" s="83" t="s">
        <v>32</v>
      </c>
      <c r="P211" s="83" t="s">
        <v>82</v>
      </c>
      <c r="Q211" s="63"/>
      <c r="R211" s="65">
        <f>N211*(100-Q211)/100</f>
        <v>22230</v>
      </c>
      <c r="S211" s="67" t="s">
        <v>41</v>
      </c>
      <c r="T211" s="87"/>
    </row>
    <row r="212" spans="1:20" ht="25.5" x14ac:dyDescent="0.2">
      <c r="A212" s="75"/>
      <c r="B212" s="77"/>
      <c r="C212" s="77"/>
      <c r="D212" s="79"/>
      <c r="E212" s="61"/>
      <c r="F212" s="61"/>
      <c r="G212" s="31" t="s">
        <v>265</v>
      </c>
      <c r="H212" s="36" t="s">
        <v>30</v>
      </c>
      <c r="I212" s="32">
        <v>78</v>
      </c>
      <c r="J212" s="36" t="s">
        <v>39</v>
      </c>
      <c r="K212" s="34">
        <v>27500</v>
      </c>
      <c r="L212" s="47">
        <v>1</v>
      </c>
      <c r="M212" s="37">
        <f>L214*K212</f>
        <v>27500</v>
      </c>
      <c r="N212" s="34">
        <f>M212*117/100</f>
        <v>32175</v>
      </c>
      <c r="O212" s="84"/>
      <c r="P212" s="84"/>
      <c r="Q212" s="64"/>
      <c r="R212" s="66"/>
      <c r="S212" s="68"/>
      <c r="T212" s="87"/>
    </row>
    <row r="213" spans="1:20" ht="25.5" x14ac:dyDescent="0.2">
      <c r="A213" s="75"/>
      <c r="B213" s="77"/>
      <c r="C213" s="77"/>
      <c r="D213" s="79"/>
      <c r="E213" s="61"/>
      <c r="F213" s="61"/>
      <c r="G213" s="36" t="s">
        <v>266</v>
      </c>
      <c r="H213" s="36" t="s">
        <v>30</v>
      </c>
      <c r="I213" s="42" t="s">
        <v>267</v>
      </c>
      <c r="J213" s="36" t="s">
        <v>39</v>
      </c>
      <c r="K213" s="44">
        <v>12000</v>
      </c>
      <c r="L213" s="47">
        <v>1</v>
      </c>
      <c r="M213" s="37">
        <f>L215*K213</f>
        <v>0</v>
      </c>
      <c r="N213" s="34">
        <f>M213*117/100</f>
        <v>0</v>
      </c>
      <c r="O213" s="84"/>
      <c r="P213" s="84"/>
      <c r="Q213" s="64"/>
      <c r="R213" s="66"/>
      <c r="S213" s="68"/>
      <c r="T213" s="87"/>
    </row>
    <row r="214" spans="1:20" ht="46.5" customHeight="1" x14ac:dyDescent="0.2">
      <c r="A214" s="75"/>
      <c r="B214" s="77"/>
      <c r="C214" s="77"/>
      <c r="D214" s="79"/>
      <c r="E214" s="61"/>
      <c r="F214" s="61"/>
      <c r="G214" t="s">
        <v>268</v>
      </c>
      <c r="H214" s="31" t="s">
        <v>30</v>
      </c>
      <c r="I214" t="s">
        <v>267</v>
      </c>
      <c r="J214" s="33" t="s">
        <v>39</v>
      </c>
      <c r="K214" s="54">
        <v>14500</v>
      </c>
      <c r="L214" s="8">
        <v>1</v>
      </c>
      <c r="M214" s="37">
        <f>L216*K214</f>
        <v>0</v>
      </c>
      <c r="N214" s="34">
        <f>M214*117/100</f>
        <v>0</v>
      </c>
      <c r="O214" s="84"/>
      <c r="P214" s="84"/>
      <c r="Q214" s="64"/>
      <c r="R214" s="66"/>
      <c r="S214" s="68"/>
      <c r="T214" s="87"/>
    </row>
    <row r="215" spans="1:20" x14ac:dyDescent="0.2">
      <c r="A215" s="75"/>
      <c r="B215" s="88" t="s">
        <v>269</v>
      </c>
      <c r="C215" s="88"/>
      <c r="D215" s="88"/>
      <c r="E215" s="88"/>
      <c r="F215" s="88"/>
      <c r="G215" s="88"/>
      <c r="H215" s="88"/>
      <c r="I215" s="88"/>
      <c r="J215" s="88"/>
      <c r="K215" s="88"/>
      <c r="L215" s="88"/>
      <c r="M215" s="88"/>
      <c r="N215" s="88"/>
      <c r="O215" s="88"/>
      <c r="P215" s="88"/>
      <c r="Q215" s="88"/>
      <c r="R215" s="88"/>
      <c r="S215" s="88"/>
      <c r="T215" s="27"/>
    </row>
    <row r="216" spans="1:20" ht="27" customHeight="1" x14ac:dyDescent="0.2">
      <c r="A216" s="72" t="s">
        <v>270</v>
      </c>
      <c r="B216" s="73"/>
      <c r="C216" s="73"/>
      <c r="D216" s="73"/>
      <c r="E216" s="73"/>
      <c r="F216" s="73"/>
      <c r="G216" s="73"/>
      <c r="H216" s="73"/>
      <c r="I216" s="73"/>
      <c r="J216" s="73"/>
      <c r="K216" s="73"/>
      <c r="L216" s="73"/>
      <c r="M216" s="73"/>
      <c r="N216" s="73"/>
      <c r="O216" s="73"/>
      <c r="P216" s="73"/>
      <c r="Q216" s="73"/>
      <c r="R216" s="73"/>
      <c r="S216" s="73"/>
      <c r="T216" s="74"/>
    </row>
    <row r="217" spans="1:20" ht="30" customHeight="1" x14ac:dyDescent="0.2">
      <c r="A217" s="75">
        <v>41</v>
      </c>
      <c r="B217" s="76" t="s">
        <v>205</v>
      </c>
      <c r="C217" s="76" t="s">
        <v>196</v>
      </c>
      <c r="D217" s="78">
        <v>256022</v>
      </c>
      <c r="E217" s="60" t="s">
        <v>271</v>
      </c>
      <c r="F217" s="60" t="s">
        <v>28</v>
      </c>
      <c r="G217" s="12" t="s">
        <v>272</v>
      </c>
      <c r="H217" s="12" t="s">
        <v>30</v>
      </c>
      <c r="I217" s="9">
        <v>100</v>
      </c>
      <c r="J217" s="12" t="s">
        <v>39</v>
      </c>
      <c r="K217" s="11">
        <v>18000</v>
      </c>
      <c r="L217" s="23">
        <v>1</v>
      </c>
      <c r="M217" s="14">
        <f>L217*K217</f>
        <v>18000</v>
      </c>
      <c r="N217" s="12">
        <f>M217*117/100</f>
        <v>21060</v>
      </c>
      <c r="O217" s="62" t="s">
        <v>32</v>
      </c>
      <c r="P217" s="62" t="s">
        <v>82</v>
      </c>
      <c r="Q217" s="63"/>
      <c r="R217" s="65">
        <f>N217*(100-Q217)/100</f>
        <v>21060</v>
      </c>
      <c r="S217" s="67" t="s">
        <v>41</v>
      </c>
      <c r="T217" s="55"/>
    </row>
    <row r="218" spans="1:20" ht="22.5" customHeight="1" x14ac:dyDescent="0.2">
      <c r="A218" s="75"/>
      <c r="B218" s="77"/>
      <c r="C218" s="77"/>
      <c r="D218" s="79"/>
      <c r="E218" s="61"/>
      <c r="F218" s="61"/>
      <c r="G218" s="6" t="s">
        <v>273</v>
      </c>
      <c r="H218" s="6" t="s">
        <v>30</v>
      </c>
      <c r="I218" s="8">
        <v>87</v>
      </c>
      <c r="J218" s="33" t="s">
        <v>39</v>
      </c>
      <c r="K218" s="34">
        <v>20000</v>
      </c>
      <c r="L218" s="38">
        <v>1</v>
      </c>
      <c r="M218" s="37">
        <f>L218*K218</f>
        <v>20000</v>
      </c>
      <c r="N218" s="33">
        <f>M218*117/100</f>
        <v>23400</v>
      </c>
      <c r="O218" s="62"/>
      <c r="P218" s="62"/>
      <c r="Q218" s="64"/>
      <c r="R218" s="66"/>
      <c r="S218" s="68"/>
      <c r="T218" s="56"/>
    </row>
    <row r="219" spans="1:20" ht="32.25" customHeight="1" x14ac:dyDescent="0.2">
      <c r="A219" s="75"/>
      <c r="B219" s="77"/>
      <c r="C219" s="77"/>
      <c r="D219" s="79"/>
      <c r="E219" s="61"/>
      <c r="F219" s="61"/>
      <c r="G219" s="6" t="s">
        <v>274</v>
      </c>
      <c r="H219" s="6" t="s">
        <v>30</v>
      </c>
      <c r="I219" s="8">
        <v>73</v>
      </c>
      <c r="J219" s="33" t="s">
        <v>39</v>
      </c>
      <c r="K219" s="34">
        <v>29000</v>
      </c>
      <c r="L219" s="38">
        <v>1</v>
      </c>
      <c r="M219" s="37">
        <f>L219*K219</f>
        <v>29000</v>
      </c>
      <c r="N219" s="33">
        <f>M219*117/100</f>
        <v>33930</v>
      </c>
      <c r="O219" s="62"/>
      <c r="P219" s="62"/>
      <c r="Q219" s="64"/>
      <c r="R219" s="66"/>
      <c r="S219" s="68"/>
      <c r="T219" s="56"/>
    </row>
    <row r="220" spans="1:20" ht="35.25" customHeight="1" x14ac:dyDescent="0.2">
      <c r="A220" s="75"/>
      <c r="B220" s="77"/>
      <c r="C220" s="77"/>
      <c r="D220" s="79"/>
      <c r="E220" s="61"/>
      <c r="F220" s="61"/>
      <c r="G220" s="6" t="s">
        <v>275</v>
      </c>
      <c r="H220" s="6" t="s">
        <v>30</v>
      </c>
      <c r="I220" s="8">
        <v>68</v>
      </c>
      <c r="J220" s="33" t="s">
        <v>39</v>
      </c>
      <c r="K220" s="34">
        <v>33000</v>
      </c>
      <c r="L220" s="38">
        <v>1</v>
      </c>
      <c r="M220" s="37">
        <f>L220*K220</f>
        <v>33000</v>
      </c>
      <c r="N220" s="33">
        <f>M220*117/100</f>
        <v>38610</v>
      </c>
      <c r="O220" s="62"/>
      <c r="P220" s="62"/>
      <c r="Q220" s="64"/>
      <c r="R220" s="66"/>
      <c r="S220" s="68"/>
      <c r="T220" s="56"/>
    </row>
    <row r="221" spans="1:20" ht="25.5" x14ac:dyDescent="0.2">
      <c r="A221" s="75"/>
      <c r="B221" s="77"/>
      <c r="C221" s="77"/>
      <c r="D221" s="79"/>
      <c r="E221" s="61"/>
      <c r="F221" s="61"/>
      <c r="G221" s="31" t="s">
        <v>276</v>
      </c>
      <c r="H221" s="31" t="s">
        <v>30</v>
      </c>
      <c r="I221" s="32">
        <v>66</v>
      </c>
      <c r="J221" s="33" t="s">
        <v>39</v>
      </c>
      <c r="K221" s="34">
        <v>35000</v>
      </c>
      <c r="L221" s="8">
        <v>1</v>
      </c>
      <c r="M221" s="37">
        <f>L221*K221</f>
        <v>35000</v>
      </c>
      <c r="N221" s="34">
        <f>M221*117/100</f>
        <v>40950</v>
      </c>
      <c r="O221" s="62"/>
      <c r="P221" s="62"/>
      <c r="Q221" s="64"/>
      <c r="R221" s="66"/>
      <c r="S221" s="68"/>
      <c r="T221" s="56"/>
    </row>
    <row r="222" spans="1:20" x14ac:dyDescent="0.2">
      <c r="A222" s="75"/>
      <c r="B222" s="57" t="s">
        <v>211</v>
      </c>
      <c r="C222" s="58"/>
      <c r="D222" s="58"/>
      <c r="E222" s="58"/>
      <c r="F222" s="58"/>
      <c r="G222" s="58"/>
      <c r="H222" s="58"/>
      <c r="I222" s="58"/>
      <c r="J222" s="58"/>
      <c r="K222" s="58"/>
      <c r="L222" s="58"/>
      <c r="M222" s="58"/>
      <c r="N222" s="58"/>
      <c r="O222" s="58"/>
      <c r="P222" s="58"/>
      <c r="Q222" s="58"/>
      <c r="R222" s="58"/>
      <c r="S222" s="58"/>
      <c r="T222" s="59"/>
    </row>
    <row r="223" spans="1:20" ht="15.75" x14ac:dyDescent="0.2">
      <c r="A223" s="72" t="s">
        <v>277</v>
      </c>
      <c r="B223" s="73"/>
      <c r="C223" s="73"/>
      <c r="D223" s="73"/>
      <c r="E223" s="73"/>
      <c r="F223" s="73"/>
      <c r="G223" s="73"/>
      <c r="H223" s="73"/>
      <c r="I223" s="73"/>
      <c r="J223" s="73"/>
      <c r="K223" s="73"/>
      <c r="L223" s="73"/>
      <c r="M223" s="73"/>
      <c r="N223" s="73"/>
      <c r="O223" s="73"/>
      <c r="P223" s="73"/>
      <c r="Q223" s="73"/>
      <c r="R223" s="73"/>
      <c r="S223" s="73"/>
      <c r="T223" s="74"/>
    </row>
    <row r="224" spans="1:20" x14ac:dyDescent="0.2">
      <c r="A224" s="75">
        <v>42</v>
      </c>
      <c r="B224" s="76" t="s">
        <v>205</v>
      </c>
      <c r="C224" s="76" t="s">
        <v>196</v>
      </c>
      <c r="D224" s="78">
        <v>256022</v>
      </c>
      <c r="E224" s="60" t="s">
        <v>278</v>
      </c>
      <c r="F224" s="60" t="s">
        <v>28</v>
      </c>
      <c r="G224" s="12" t="s">
        <v>279</v>
      </c>
      <c r="H224" s="12" t="s">
        <v>30</v>
      </c>
      <c r="I224" s="9">
        <v>100</v>
      </c>
      <c r="J224" s="12" t="s">
        <v>39</v>
      </c>
      <c r="K224" s="11">
        <v>70000</v>
      </c>
      <c r="L224" s="23">
        <v>1</v>
      </c>
      <c r="M224" s="14">
        <f t="shared" ref="M224:M229" si="3">L224*K224</f>
        <v>70000</v>
      </c>
      <c r="N224" s="12">
        <f t="shared" ref="N224:N229" si="4">M224*117/100</f>
        <v>81900</v>
      </c>
      <c r="O224" s="62" t="s">
        <v>32</v>
      </c>
      <c r="P224" s="62" t="s">
        <v>82</v>
      </c>
      <c r="Q224" s="63"/>
      <c r="R224" s="65">
        <f>N224*(100-Q224)/100</f>
        <v>81900</v>
      </c>
      <c r="S224" s="67" t="s">
        <v>41</v>
      </c>
      <c r="T224" s="55"/>
    </row>
    <row r="225" spans="1:20" ht="25.5" x14ac:dyDescent="0.2">
      <c r="A225" s="75"/>
      <c r="B225" s="77"/>
      <c r="C225" s="77"/>
      <c r="D225" s="79"/>
      <c r="E225" s="61"/>
      <c r="F225" s="61"/>
      <c r="G225" s="6" t="s">
        <v>280</v>
      </c>
      <c r="H225" s="6" t="s">
        <v>30</v>
      </c>
      <c r="I225" s="8">
        <v>94</v>
      </c>
      <c r="J225" s="33" t="s">
        <v>39</v>
      </c>
      <c r="K225" s="34">
        <v>56000</v>
      </c>
      <c r="L225" s="38">
        <v>1</v>
      </c>
      <c r="M225" s="37">
        <f t="shared" si="3"/>
        <v>56000</v>
      </c>
      <c r="N225" s="33">
        <f t="shared" si="4"/>
        <v>65520</v>
      </c>
      <c r="O225" s="62"/>
      <c r="P225" s="62"/>
      <c r="Q225" s="64"/>
      <c r="R225" s="66"/>
      <c r="S225" s="68"/>
      <c r="T225" s="56"/>
    </row>
    <row r="226" spans="1:20" x14ac:dyDescent="0.2">
      <c r="A226" s="75"/>
      <c r="B226" s="77"/>
      <c r="C226" s="77"/>
      <c r="D226" s="79"/>
      <c r="E226" s="61"/>
      <c r="F226" s="61"/>
      <c r="G226" s="6" t="s">
        <v>281</v>
      </c>
      <c r="H226" s="6" t="s">
        <v>30</v>
      </c>
      <c r="I226" s="8">
        <v>94</v>
      </c>
      <c r="J226" s="33" t="s">
        <v>39</v>
      </c>
      <c r="K226" s="34">
        <v>57000</v>
      </c>
      <c r="L226" s="38">
        <v>1</v>
      </c>
      <c r="M226" s="37">
        <f t="shared" si="3"/>
        <v>57000</v>
      </c>
      <c r="N226" s="33">
        <f t="shared" si="4"/>
        <v>66690</v>
      </c>
      <c r="O226" s="62"/>
      <c r="P226" s="62"/>
      <c r="Q226" s="64"/>
      <c r="R226" s="66"/>
      <c r="S226" s="68"/>
      <c r="T226" s="56"/>
    </row>
    <row r="227" spans="1:20" x14ac:dyDescent="0.2">
      <c r="A227" s="75"/>
      <c r="B227" s="77"/>
      <c r="C227" s="77"/>
      <c r="D227" s="79"/>
      <c r="E227" s="61"/>
      <c r="F227" s="61"/>
      <c r="G227" s="6" t="s">
        <v>282</v>
      </c>
      <c r="H227" s="6" t="s">
        <v>30</v>
      </c>
      <c r="I227" s="8">
        <v>87</v>
      </c>
      <c r="J227" s="33" t="s">
        <v>39</v>
      </c>
      <c r="K227" s="34">
        <v>85000</v>
      </c>
      <c r="L227" s="38">
        <v>1</v>
      </c>
      <c r="M227" s="37">
        <f t="shared" si="3"/>
        <v>85000</v>
      </c>
      <c r="N227" s="33">
        <f t="shared" si="4"/>
        <v>99450</v>
      </c>
      <c r="O227" s="62"/>
      <c r="P227" s="62"/>
      <c r="Q227" s="64"/>
      <c r="R227" s="66"/>
      <c r="S227" s="68"/>
      <c r="T227" s="56"/>
    </row>
    <row r="228" spans="1:20" x14ac:dyDescent="0.2">
      <c r="A228" s="75"/>
      <c r="B228" s="77"/>
      <c r="C228" s="77"/>
      <c r="D228" s="79"/>
      <c r="E228" s="61"/>
      <c r="F228" s="61"/>
      <c r="G228" s="31" t="s">
        <v>283</v>
      </c>
      <c r="H228" s="31" t="s">
        <v>30</v>
      </c>
      <c r="I228" s="32">
        <v>80</v>
      </c>
      <c r="J228" s="33" t="s">
        <v>39</v>
      </c>
      <c r="K228" s="34">
        <v>98000</v>
      </c>
      <c r="L228" s="8">
        <v>1</v>
      </c>
      <c r="M228" s="37">
        <f t="shared" si="3"/>
        <v>98000</v>
      </c>
      <c r="N228" s="34">
        <f t="shared" si="4"/>
        <v>114660</v>
      </c>
      <c r="O228" s="62"/>
      <c r="P228" s="62"/>
      <c r="Q228" s="64"/>
      <c r="R228" s="66"/>
      <c r="S228" s="68"/>
      <c r="T228" s="56"/>
    </row>
    <row r="229" spans="1:20" ht="25.5" x14ac:dyDescent="0.2">
      <c r="A229" s="75"/>
      <c r="B229" s="77"/>
      <c r="C229" s="77"/>
      <c r="D229" s="79"/>
      <c r="E229" s="61"/>
      <c r="F229" s="61"/>
      <c r="G229" s="6" t="s">
        <v>227</v>
      </c>
      <c r="H229" s="6" t="s">
        <v>30</v>
      </c>
      <c r="I229" s="8">
        <v>66</v>
      </c>
      <c r="J229" s="33" t="s">
        <v>39</v>
      </c>
      <c r="K229" s="34">
        <v>133200</v>
      </c>
      <c r="L229" s="8">
        <v>1</v>
      </c>
      <c r="M229" s="37">
        <f t="shared" si="3"/>
        <v>133200</v>
      </c>
      <c r="N229" s="34">
        <f t="shared" si="4"/>
        <v>155844</v>
      </c>
      <c r="O229" s="62"/>
      <c r="P229" s="62"/>
      <c r="Q229" s="64"/>
      <c r="R229" s="66"/>
      <c r="S229" s="68"/>
      <c r="T229" s="56"/>
    </row>
    <row r="230" spans="1:20" x14ac:dyDescent="0.2">
      <c r="A230" s="75"/>
      <c r="B230" s="57" t="s">
        <v>284</v>
      </c>
      <c r="C230" s="58"/>
      <c r="D230" s="58"/>
      <c r="E230" s="58"/>
      <c r="F230" s="58"/>
      <c r="G230" s="58"/>
      <c r="H230" s="58"/>
      <c r="I230" s="58"/>
      <c r="J230" s="58"/>
      <c r="K230" s="58"/>
      <c r="L230" s="58"/>
      <c r="M230" s="58"/>
      <c r="N230" s="58"/>
      <c r="O230" s="58"/>
      <c r="P230" s="58"/>
      <c r="Q230" s="58"/>
      <c r="R230" s="58"/>
      <c r="S230" s="58"/>
      <c r="T230" s="59"/>
    </row>
    <row r="231" spans="1:20" ht="15.75" x14ac:dyDescent="0.2">
      <c r="A231" s="72" t="s">
        <v>285</v>
      </c>
      <c r="B231" s="73"/>
      <c r="C231" s="73"/>
      <c r="D231" s="73"/>
      <c r="E231" s="73"/>
      <c r="F231" s="73"/>
      <c r="G231" s="73"/>
      <c r="H231" s="73"/>
      <c r="I231" s="73"/>
      <c r="J231" s="73"/>
      <c r="K231" s="73"/>
      <c r="L231" s="73"/>
      <c r="M231" s="73"/>
      <c r="N231" s="73"/>
      <c r="O231" s="73"/>
      <c r="P231" s="73"/>
      <c r="Q231" s="73"/>
      <c r="R231" s="73"/>
      <c r="S231" s="73"/>
      <c r="T231" s="74"/>
    </row>
    <row r="232" spans="1:20" ht="25.5" x14ac:dyDescent="0.2">
      <c r="A232" s="75">
        <v>43</v>
      </c>
      <c r="B232" s="76" t="s">
        <v>205</v>
      </c>
      <c r="C232" s="76" t="s">
        <v>196</v>
      </c>
      <c r="D232" s="78">
        <v>256022</v>
      </c>
      <c r="E232" s="60" t="s">
        <v>161</v>
      </c>
      <c r="F232" s="60" t="s">
        <v>28</v>
      </c>
      <c r="G232" s="12" t="s">
        <v>286</v>
      </c>
      <c r="H232" s="12" t="s">
        <v>30</v>
      </c>
      <c r="I232" s="29">
        <v>100</v>
      </c>
      <c r="J232" s="12" t="s">
        <v>39</v>
      </c>
      <c r="K232" s="12">
        <v>63000</v>
      </c>
      <c r="L232" s="23">
        <v>1</v>
      </c>
      <c r="M232" s="14">
        <f>L232*K232</f>
        <v>63000</v>
      </c>
      <c r="N232" s="12">
        <f>M232*117/100</f>
        <v>73710</v>
      </c>
      <c r="O232" s="83" t="s">
        <v>32</v>
      </c>
      <c r="P232" s="83" t="s">
        <v>82</v>
      </c>
      <c r="Q232" s="63"/>
      <c r="R232" s="65">
        <f>N232*(100-Q232)/100</f>
        <v>73710</v>
      </c>
      <c r="S232" s="67" t="s">
        <v>41</v>
      </c>
      <c r="T232" s="55"/>
    </row>
    <row r="233" spans="1:20" x14ac:dyDescent="0.2">
      <c r="A233" s="75"/>
      <c r="B233" s="77"/>
      <c r="C233" s="77"/>
      <c r="D233" s="79"/>
      <c r="E233" s="61"/>
      <c r="F233" s="61"/>
      <c r="G233" s="31" t="s">
        <v>287</v>
      </c>
      <c r="H233" s="31" t="s">
        <v>30</v>
      </c>
      <c r="I233" s="32">
        <v>99</v>
      </c>
      <c r="J233" s="33" t="s">
        <v>39</v>
      </c>
      <c r="K233" s="34">
        <v>64000</v>
      </c>
      <c r="L233" s="8">
        <v>1</v>
      </c>
      <c r="M233" s="37">
        <f>L233*K233</f>
        <v>64000</v>
      </c>
      <c r="N233" s="34">
        <f>M233*117/100</f>
        <v>74880</v>
      </c>
      <c r="O233" s="84"/>
      <c r="P233" s="84"/>
      <c r="Q233" s="64"/>
      <c r="R233" s="66"/>
      <c r="S233" s="68"/>
      <c r="T233" s="56"/>
    </row>
    <row r="234" spans="1:20" ht="25.5" x14ac:dyDescent="0.2">
      <c r="A234" s="75"/>
      <c r="B234" s="77"/>
      <c r="C234" s="77"/>
      <c r="D234" s="79"/>
      <c r="E234" s="61"/>
      <c r="F234" s="61"/>
      <c r="G234" s="31" t="s">
        <v>227</v>
      </c>
      <c r="H234" s="31" t="s">
        <v>30</v>
      </c>
      <c r="I234" s="32">
        <v>95</v>
      </c>
      <c r="J234" s="33" t="s">
        <v>39</v>
      </c>
      <c r="K234" s="34">
        <v>67460</v>
      </c>
      <c r="L234" s="8">
        <v>1</v>
      </c>
      <c r="M234" s="37">
        <f>L234*K234</f>
        <v>67460</v>
      </c>
      <c r="N234" s="34">
        <f>M234*117/100</f>
        <v>78928.2</v>
      </c>
      <c r="O234" s="84"/>
      <c r="P234" s="84"/>
      <c r="Q234" s="64"/>
      <c r="R234" s="66"/>
      <c r="S234" s="68"/>
      <c r="T234" s="56"/>
    </row>
    <row r="235" spans="1:20" ht="25.5" x14ac:dyDescent="0.2">
      <c r="A235" s="75"/>
      <c r="B235" s="77"/>
      <c r="C235" s="77"/>
      <c r="D235" s="79"/>
      <c r="E235" s="61"/>
      <c r="F235" s="61"/>
      <c r="G235" s="6" t="s">
        <v>261</v>
      </c>
      <c r="H235" s="6" t="s">
        <v>30</v>
      </c>
      <c r="I235" s="8">
        <v>63</v>
      </c>
      <c r="J235" s="33" t="s">
        <v>39</v>
      </c>
      <c r="K235" s="34">
        <v>135450</v>
      </c>
      <c r="L235" s="8">
        <v>1</v>
      </c>
      <c r="M235" s="37">
        <f>L235*K235</f>
        <v>135450</v>
      </c>
      <c r="N235" s="34">
        <f>M235*117/100</f>
        <v>158476.5</v>
      </c>
      <c r="O235" s="84"/>
      <c r="P235" s="84"/>
      <c r="Q235" s="64"/>
      <c r="R235" s="66"/>
      <c r="S235" s="68"/>
      <c r="T235" s="56"/>
    </row>
    <row r="236" spans="1:20" ht="25.5" x14ac:dyDescent="0.2">
      <c r="A236" s="75"/>
      <c r="B236" s="80"/>
      <c r="C236" s="80"/>
      <c r="D236" s="81"/>
      <c r="E236" s="82"/>
      <c r="F236" s="82"/>
      <c r="G236" s="6" t="s">
        <v>288</v>
      </c>
      <c r="H236" s="6" t="s">
        <v>30</v>
      </c>
      <c r="I236" s="8">
        <v>56</v>
      </c>
      <c r="J236" s="33" t="s">
        <v>39</v>
      </c>
      <c r="K236" s="34">
        <v>172000</v>
      </c>
      <c r="L236" s="8">
        <v>1</v>
      </c>
      <c r="M236" s="37">
        <f>L236*K236</f>
        <v>172000</v>
      </c>
      <c r="N236" s="34">
        <f>M236*117/100</f>
        <v>201240</v>
      </c>
      <c r="O236" s="85"/>
      <c r="P236" s="85"/>
      <c r="Q236" s="86"/>
      <c r="R236" s="69"/>
      <c r="S236" s="70"/>
      <c r="T236" s="71"/>
    </row>
    <row r="237" spans="1:20" x14ac:dyDescent="0.2">
      <c r="A237" s="75"/>
      <c r="B237" s="57" t="s">
        <v>211</v>
      </c>
      <c r="C237" s="58"/>
      <c r="D237" s="58"/>
      <c r="E237" s="58"/>
      <c r="F237" s="58"/>
      <c r="G237" s="58"/>
      <c r="H237" s="58"/>
      <c r="I237" s="58"/>
      <c r="J237" s="58"/>
      <c r="K237" s="58"/>
      <c r="L237" s="58"/>
      <c r="M237" s="58"/>
      <c r="N237" s="58"/>
      <c r="O237" s="58"/>
      <c r="P237" s="58"/>
      <c r="Q237" s="58"/>
      <c r="R237" s="58"/>
      <c r="S237" s="58"/>
      <c r="T237" s="59"/>
    </row>
    <row r="238" spans="1:20" ht="15.75" x14ac:dyDescent="0.2">
      <c r="A238" s="72" t="s">
        <v>289</v>
      </c>
      <c r="B238" s="73"/>
      <c r="C238" s="73"/>
      <c r="D238" s="73"/>
      <c r="E238" s="73"/>
      <c r="F238" s="73"/>
      <c r="G238" s="73"/>
      <c r="H238" s="73"/>
      <c r="I238" s="73"/>
      <c r="J238" s="73"/>
      <c r="K238" s="73"/>
      <c r="L238" s="73"/>
      <c r="M238" s="73"/>
      <c r="N238" s="73"/>
      <c r="O238" s="73"/>
      <c r="P238" s="73"/>
      <c r="Q238" s="73"/>
      <c r="R238" s="73"/>
      <c r="S238" s="73"/>
      <c r="T238" s="74"/>
    </row>
    <row r="239" spans="1:20" x14ac:dyDescent="0.2">
      <c r="A239" s="75">
        <v>44</v>
      </c>
      <c r="B239" s="76" t="s">
        <v>205</v>
      </c>
      <c r="C239" s="76" t="s">
        <v>196</v>
      </c>
      <c r="D239" s="78">
        <v>256022</v>
      </c>
      <c r="E239" s="60" t="s">
        <v>290</v>
      </c>
      <c r="F239" s="60" t="s">
        <v>28</v>
      </c>
      <c r="G239" s="12" t="s">
        <v>291</v>
      </c>
      <c r="H239" s="12" t="s">
        <v>30</v>
      </c>
      <c r="I239" s="9">
        <v>100</v>
      </c>
      <c r="J239" s="12" t="s">
        <v>39</v>
      </c>
      <c r="K239" s="11">
        <v>165000</v>
      </c>
      <c r="L239" s="23">
        <v>1</v>
      </c>
      <c r="M239" s="14">
        <f>L239*K239</f>
        <v>165000</v>
      </c>
      <c r="N239" s="12">
        <f>M239*117/100</f>
        <v>193050</v>
      </c>
      <c r="O239" s="62" t="s">
        <v>32</v>
      </c>
      <c r="P239" s="62" t="s">
        <v>82</v>
      </c>
      <c r="Q239" s="63"/>
      <c r="R239" s="65">
        <f>N239*(100-Q239)/100</f>
        <v>193050</v>
      </c>
      <c r="S239" s="67" t="s">
        <v>41</v>
      </c>
      <c r="T239" s="55"/>
    </row>
    <row r="240" spans="1:20" ht="25.5" x14ac:dyDescent="0.2">
      <c r="A240" s="75"/>
      <c r="B240" s="77"/>
      <c r="C240" s="77"/>
      <c r="D240" s="79"/>
      <c r="E240" s="61"/>
      <c r="F240" s="61"/>
      <c r="G240" s="6" t="s">
        <v>292</v>
      </c>
      <c r="H240" s="6" t="s">
        <v>30</v>
      </c>
      <c r="I240" s="8">
        <v>94</v>
      </c>
      <c r="J240" s="33" t="s">
        <v>39</v>
      </c>
      <c r="K240" s="34">
        <v>180000</v>
      </c>
      <c r="L240" s="38">
        <v>1</v>
      </c>
      <c r="M240" s="37">
        <f>L240*K240</f>
        <v>180000</v>
      </c>
      <c r="N240" s="33">
        <f>M240*117/100</f>
        <v>210600</v>
      </c>
      <c r="O240" s="62"/>
      <c r="P240" s="62"/>
      <c r="Q240" s="64"/>
      <c r="R240" s="66"/>
      <c r="S240" s="68"/>
      <c r="T240" s="56"/>
    </row>
    <row r="241" spans="1:20" ht="25.5" x14ac:dyDescent="0.2">
      <c r="A241" s="75"/>
      <c r="B241" s="77"/>
      <c r="C241" s="77"/>
      <c r="D241" s="79"/>
      <c r="E241" s="61"/>
      <c r="F241" s="61"/>
      <c r="G241" s="6" t="s">
        <v>293</v>
      </c>
      <c r="H241" s="6" t="s">
        <v>30</v>
      </c>
      <c r="I241" s="8">
        <v>87</v>
      </c>
      <c r="J241" s="33" t="s">
        <v>39</v>
      </c>
      <c r="K241" s="34">
        <v>200000</v>
      </c>
      <c r="L241" s="38">
        <v>1</v>
      </c>
      <c r="M241" s="37">
        <f>L241*K241</f>
        <v>200000</v>
      </c>
      <c r="N241" s="33">
        <f>M241*117/100</f>
        <v>234000</v>
      </c>
      <c r="O241" s="62"/>
      <c r="P241" s="62"/>
      <c r="Q241" s="64"/>
      <c r="R241" s="66"/>
      <c r="S241" s="68"/>
      <c r="T241" s="56"/>
    </row>
    <row r="242" spans="1:20" x14ac:dyDescent="0.2">
      <c r="A242" s="75"/>
      <c r="B242" s="77"/>
      <c r="C242" s="77"/>
      <c r="D242" s="79"/>
      <c r="E242" s="61"/>
      <c r="F242" s="61"/>
      <c r="G242" s="6" t="s">
        <v>294</v>
      </c>
      <c r="H242" s="6" t="s">
        <v>30</v>
      </c>
      <c r="I242" s="8">
        <v>53</v>
      </c>
      <c r="J242" s="33" t="s">
        <v>39</v>
      </c>
      <c r="K242" s="34">
        <v>490000</v>
      </c>
      <c r="L242" s="38">
        <v>1</v>
      </c>
      <c r="M242" s="37">
        <f>L242*K242</f>
        <v>490000</v>
      </c>
      <c r="N242" s="33">
        <f>M242*117/100</f>
        <v>573300</v>
      </c>
      <c r="O242" s="62"/>
      <c r="P242" s="62"/>
      <c r="Q242" s="64"/>
      <c r="R242" s="66"/>
      <c r="S242" s="68"/>
      <c r="T242" s="56"/>
    </row>
    <row r="243" spans="1:20" ht="25.5" x14ac:dyDescent="0.2">
      <c r="A243" s="75"/>
      <c r="B243" s="77"/>
      <c r="C243" s="77"/>
      <c r="D243" s="79"/>
      <c r="E243" s="61"/>
      <c r="F243" s="61"/>
      <c r="G243" s="31" t="s">
        <v>295</v>
      </c>
      <c r="H243" s="31" t="s">
        <v>30</v>
      </c>
      <c r="I243" s="32">
        <v>51</v>
      </c>
      <c r="J243" s="33" t="s">
        <v>39</v>
      </c>
      <c r="K243" s="34">
        <v>550000</v>
      </c>
      <c r="L243" s="8">
        <v>1</v>
      </c>
      <c r="M243" s="37">
        <f>L243*K243</f>
        <v>550000</v>
      </c>
      <c r="N243" s="34">
        <f>M243*117/100</f>
        <v>643500</v>
      </c>
      <c r="O243" s="62"/>
      <c r="P243" s="62"/>
      <c r="Q243" s="64"/>
      <c r="R243" s="66"/>
      <c r="S243" s="68"/>
      <c r="T243" s="56"/>
    </row>
    <row r="244" spans="1:20" x14ac:dyDescent="0.2">
      <c r="A244" s="75"/>
      <c r="B244" s="57" t="s">
        <v>211</v>
      </c>
      <c r="C244" s="58"/>
      <c r="D244" s="58"/>
      <c r="E244" s="58"/>
      <c r="F244" s="58"/>
      <c r="G244" s="58"/>
      <c r="H244" s="58"/>
      <c r="I244" s="58"/>
      <c r="J244" s="58"/>
      <c r="K244" s="58"/>
      <c r="L244" s="58"/>
      <c r="M244" s="58"/>
      <c r="N244" s="58"/>
      <c r="O244" s="58"/>
      <c r="P244" s="58"/>
      <c r="Q244" s="58"/>
      <c r="R244" s="58"/>
      <c r="S244" s="58"/>
      <c r="T244" s="59"/>
    </row>
    <row r="247" spans="1:20" x14ac:dyDescent="0.2">
      <c r="B247" t="s">
        <v>296</v>
      </c>
    </row>
    <row r="253" spans="1:20" ht="55.9" customHeight="1" x14ac:dyDescent="0.2"/>
  </sheetData>
  <mergeCells count="501">
    <mergeCell ref="A7:T7"/>
    <mergeCell ref="A8:A9"/>
    <mergeCell ref="B9:T9"/>
    <mergeCell ref="A10:T10"/>
    <mergeCell ref="A11:A12"/>
    <mergeCell ref="B12:S12"/>
    <mergeCell ref="A1:A6"/>
    <mergeCell ref="B1:T1"/>
    <mergeCell ref="B2:T2"/>
    <mergeCell ref="B3:T3"/>
    <mergeCell ref="B4:T4"/>
    <mergeCell ref="B5:T5"/>
    <mergeCell ref="O17:O19"/>
    <mergeCell ref="P17:P19"/>
    <mergeCell ref="Q17:Q19"/>
    <mergeCell ref="R17:R19"/>
    <mergeCell ref="S17:S19"/>
    <mergeCell ref="T17:T19"/>
    <mergeCell ref="A13:T13"/>
    <mergeCell ref="A14:A15"/>
    <mergeCell ref="B15:T15"/>
    <mergeCell ref="A16:T16"/>
    <mergeCell ref="A17:A20"/>
    <mergeCell ref="B17:B19"/>
    <mergeCell ref="C17:C19"/>
    <mergeCell ref="D17:D19"/>
    <mergeCell ref="E17:E19"/>
    <mergeCell ref="F17:F19"/>
    <mergeCell ref="Q22:Q26"/>
    <mergeCell ref="R22:R26"/>
    <mergeCell ref="S22:S26"/>
    <mergeCell ref="T22:T26"/>
    <mergeCell ref="B27:S27"/>
    <mergeCell ref="A28:T28"/>
    <mergeCell ref="B20:T20"/>
    <mergeCell ref="A21:T21"/>
    <mergeCell ref="A22:A27"/>
    <mergeCell ref="B22:B26"/>
    <mergeCell ref="C22:C26"/>
    <mergeCell ref="D22:D26"/>
    <mergeCell ref="E22:E26"/>
    <mergeCell ref="F22:F26"/>
    <mergeCell ref="O22:O26"/>
    <mergeCell ref="P22:P26"/>
    <mergeCell ref="O29:O32"/>
    <mergeCell ref="P29:P32"/>
    <mergeCell ref="Q29:Q32"/>
    <mergeCell ref="R29:R32"/>
    <mergeCell ref="S29:S32"/>
    <mergeCell ref="T29:T32"/>
    <mergeCell ref="A29:A33"/>
    <mergeCell ref="B29:B32"/>
    <mergeCell ref="C29:C32"/>
    <mergeCell ref="D29:D32"/>
    <mergeCell ref="E29:E32"/>
    <mergeCell ref="F29:F32"/>
    <mergeCell ref="B33:T33"/>
    <mergeCell ref="A34:T34"/>
    <mergeCell ref="A35:A38"/>
    <mergeCell ref="B35:B37"/>
    <mergeCell ref="C35:C37"/>
    <mergeCell ref="D35:D37"/>
    <mergeCell ref="E35:E37"/>
    <mergeCell ref="F35:F37"/>
    <mergeCell ref="O35:O37"/>
    <mergeCell ref="P35:P37"/>
    <mergeCell ref="Q35:Q37"/>
    <mergeCell ref="R35:R37"/>
    <mergeCell ref="S35:S37"/>
    <mergeCell ref="T35:T37"/>
    <mergeCell ref="B38:T38"/>
    <mergeCell ref="A39:T39"/>
    <mergeCell ref="A40:A43"/>
    <mergeCell ref="B40:B42"/>
    <mergeCell ref="C40:C42"/>
    <mergeCell ref="D40:D42"/>
    <mergeCell ref="E40:E42"/>
    <mergeCell ref="P45:P47"/>
    <mergeCell ref="Q45:Q47"/>
    <mergeCell ref="R45:R47"/>
    <mergeCell ref="S45:S47"/>
    <mergeCell ref="T45:T47"/>
    <mergeCell ref="B48:S48"/>
    <mergeCell ref="T40:T42"/>
    <mergeCell ref="B43:T43"/>
    <mergeCell ref="A44:T44"/>
    <mergeCell ref="A45:A48"/>
    <mergeCell ref="B45:B47"/>
    <mergeCell ref="C45:C47"/>
    <mergeCell ref="D45:D47"/>
    <mergeCell ref="E45:E47"/>
    <mergeCell ref="F45:F47"/>
    <mergeCell ref="O45:O47"/>
    <mergeCell ref="F40:F42"/>
    <mergeCell ref="O40:O42"/>
    <mergeCell ref="P40:P42"/>
    <mergeCell ref="Q40:Q42"/>
    <mergeCell ref="R40:R42"/>
    <mergeCell ref="S40:S42"/>
    <mergeCell ref="A49:T49"/>
    <mergeCell ref="A50:A54"/>
    <mergeCell ref="B50:B53"/>
    <mergeCell ref="C50:C53"/>
    <mergeCell ref="D50:D53"/>
    <mergeCell ref="E50:E53"/>
    <mergeCell ref="F50:F53"/>
    <mergeCell ref="O50:O53"/>
    <mergeCell ref="P50:P53"/>
    <mergeCell ref="Q50:Q53"/>
    <mergeCell ref="R50:R53"/>
    <mergeCell ref="S50:S53"/>
    <mergeCell ref="T50:T53"/>
    <mergeCell ref="B54:T54"/>
    <mergeCell ref="A55:T55"/>
    <mergeCell ref="A56:A61"/>
    <mergeCell ref="B56:B60"/>
    <mergeCell ref="C56:C60"/>
    <mergeCell ref="D56:D60"/>
    <mergeCell ref="E56:E60"/>
    <mergeCell ref="P63:P65"/>
    <mergeCell ref="Q63:Q65"/>
    <mergeCell ref="R63:R65"/>
    <mergeCell ref="S63:S65"/>
    <mergeCell ref="T63:T65"/>
    <mergeCell ref="B66:S66"/>
    <mergeCell ref="T56:T60"/>
    <mergeCell ref="B61:T61"/>
    <mergeCell ref="A62:T62"/>
    <mergeCell ref="A63:A66"/>
    <mergeCell ref="B63:B65"/>
    <mergeCell ref="C63:C65"/>
    <mergeCell ref="D63:D65"/>
    <mergeCell ref="E63:E65"/>
    <mergeCell ref="F63:F65"/>
    <mergeCell ref="O63:O65"/>
    <mergeCell ref="F56:F60"/>
    <mergeCell ref="O56:O60"/>
    <mergeCell ref="P56:P60"/>
    <mergeCell ref="Q56:Q60"/>
    <mergeCell ref="R56:R60"/>
    <mergeCell ref="S56:S60"/>
    <mergeCell ref="A67:T67"/>
    <mergeCell ref="A68:A74"/>
    <mergeCell ref="B68:B73"/>
    <mergeCell ref="C68:C73"/>
    <mergeCell ref="D68:D73"/>
    <mergeCell ref="E68:E73"/>
    <mergeCell ref="F68:F73"/>
    <mergeCell ref="O68:O73"/>
    <mergeCell ref="P68:P73"/>
    <mergeCell ref="Q68:Q73"/>
    <mergeCell ref="R68:R73"/>
    <mergeCell ref="S68:S73"/>
    <mergeCell ref="T68:T73"/>
    <mergeCell ref="B74:T74"/>
    <mergeCell ref="A75:T75"/>
    <mergeCell ref="A76:A79"/>
    <mergeCell ref="B76:B78"/>
    <mergeCell ref="C76:C78"/>
    <mergeCell ref="D76:D78"/>
    <mergeCell ref="E76:E78"/>
    <mergeCell ref="T76:T78"/>
    <mergeCell ref="B79:T79"/>
    <mergeCell ref="A80:T80"/>
    <mergeCell ref="A81:A85"/>
    <mergeCell ref="B81:B84"/>
    <mergeCell ref="C81:C84"/>
    <mergeCell ref="D81:D84"/>
    <mergeCell ref="E81:E84"/>
    <mergeCell ref="F81:F84"/>
    <mergeCell ref="O81:O84"/>
    <mergeCell ref="F76:F78"/>
    <mergeCell ref="O76:O78"/>
    <mergeCell ref="P76:P78"/>
    <mergeCell ref="Q76:Q78"/>
    <mergeCell ref="R76:R78"/>
    <mergeCell ref="S76:S78"/>
    <mergeCell ref="A86:T86"/>
    <mergeCell ref="A87:A88"/>
    <mergeCell ref="B88:T88"/>
    <mergeCell ref="A89:T89"/>
    <mergeCell ref="A90:A91"/>
    <mergeCell ref="B91:T91"/>
    <mergeCell ref="P81:P84"/>
    <mergeCell ref="Q81:Q84"/>
    <mergeCell ref="R81:R84"/>
    <mergeCell ref="S81:S84"/>
    <mergeCell ref="T81:T84"/>
    <mergeCell ref="B85:T85"/>
    <mergeCell ref="O96:O98"/>
    <mergeCell ref="P96:P98"/>
    <mergeCell ref="Q96:Q98"/>
    <mergeCell ref="R96:R98"/>
    <mergeCell ref="S96:S98"/>
    <mergeCell ref="T96:T98"/>
    <mergeCell ref="A92:T92"/>
    <mergeCell ref="A93:A94"/>
    <mergeCell ref="B94:T94"/>
    <mergeCell ref="A95:T95"/>
    <mergeCell ref="A96:A99"/>
    <mergeCell ref="B96:B98"/>
    <mergeCell ref="C96:C98"/>
    <mergeCell ref="D96:D98"/>
    <mergeCell ref="E96:E98"/>
    <mergeCell ref="F96:F98"/>
    <mergeCell ref="Q101:Q103"/>
    <mergeCell ref="R101:R103"/>
    <mergeCell ref="S101:S103"/>
    <mergeCell ref="T101:T103"/>
    <mergeCell ref="B104:T104"/>
    <mergeCell ref="A105:T105"/>
    <mergeCell ref="B99:S99"/>
    <mergeCell ref="A100:T100"/>
    <mergeCell ref="A101:A104"/>
    <mergeCell ref="B101:B103"/>
    <mergeCell ref="C101:C103"/>
    <mergeCell ref="D101:D103"/>
    <mergeCell ref="E101:E103"/>
    <mergeCell ref="F101:F103"/>
    <mergeCell ref="O101:O103"/>
    <mergeCell ref="P101:P103"/>
    <mergeCell ref="A112:A113"/>
    <mergeCell ref="B113:T113"/>
    <mergeCell ref="A114:T114"/>
    <mergeCell ref="A115:A116"/>
    <mergeCell ref="B116:T116"/>
    <mergeCell ref="A117:T117"/>
    <mergeCell ref="A106:A107"/>
    <mergeCell ref="B107:T107"/>
    <mergeCell ref="A108:T108"/>
    <mergeCell ref="A109:A110"/>
    <mergeCell ref="B110:T110"/>
    <mergeCell ref="A111:T111"/>
    <mergeCell ref="O118:O119"/>
    <mergeCell ref="P118:P119"/>
    <mergeCell ref="Q118:Q119"/>
    <mergeCell ref="R118:R119"/>
    <mergeCell ref="S118:S119"/>
    <mergeCell ref="T118:T119"/>
    <mergeCell ref="A118:A120"/>
    <mergeCell ref="B118:B119"/>
    <mergeCell ref="C118:C119"/>
    <mergeCell ref="D118:D119"/>
    <mergeCell ref="E118:E119"/>
    <mergeCell ref="F118:F119"/>
    <mergeCell ref="B120:S120"/>
    <mergeCell ref="R122:R127"/>
    <mergeCell ref="S122:S127"/>
    <mergeCell ref="T122:T127"/>
    <mergeCell ref="B128:T128"/>
    <mergeCell ref="A129:T129"/>
    <mergeCell ref="A130:A131"/>
    <mergeCell ref="B131:T131"/>
    <mergeCell ref="A121:T121"/>
    <mergeCell ref="A122:A128"/>
    <mergeCell ref="B122:B127"/>
    <mergeCell ref="C122:C127"/>
    <mergeCell ref="D122:D127"/>
    <mergeCell ref="E122:E127"/>
    <mergeCell ref="F122:F127"/>
    <mergeCell ref="O122:O127"/>
    <mergeCell ref="P122:P127"/>
    <mergeCell ref="Q122:Q127"/>
    <mergeCell ref="A132:T132"/>
    <mergeCell ref="A133:A136"/>
    <mergeCell ref="B133:B135"/>
    <mergeCell ref="C133:C135"/>
    <mergeCell ref="D133:D135"/>
    <mergeCell ref="E133:E135"/>
    <mergeCell ref="F133:F135"/>
    <mergeCell ref="O133:O135"/>
    <mergeCell ref="P133:P135"/>
    <mergeCell ref="Q133:Q135"/>
    <mergeCell ref="R133:R135"/>
    <mergeCell ref="S133:S135"/>
    <mergeCell ref="T133:T135"/>
    <mergeCell ref="B136:S136"/>
    <mergeCell ref="A137:T137"/>
    <mergeCell ref="A138:A142"/>
    <mergeCell ref="B138:B141"/>
    <mergeCell ref="C138:C141"/>
    <mergeCell ref="D138:D141"/>
    <mergeCell ref="E138:E141"/>
    <mergeCell ref="P144:P147"/>
    <mergeCell ref="Q144:Q147"/>
    <mergeCell ref="R144:R147"/>
    <mergeCell ref="S144:S147"/>
    <mergeCell ref="T144:T147"/>
    <mergeCell ref="B148:T148"/>
    <mergeCell ref="T138:T141"/>
    <mergeCell ref="B142:T142"/>
    <mergeCell ref="A143:T143"/>
    <mergeCell ref="A144:A148"/>
    <mergeCell ref="B144:B147"/>
    <mergeCell ref="C144:C147"/>
    <mergeCell ref="D144:D147"/>
    <mergeCell ref="E144:E147"/>
    <mergeCell ref="F144:F147"/>
    <mergeCell ref="O144:O147"/>
    <mergeCell ref="F138:F141"/>
    <mergeCell ref="O138:O141"/>
    <mergeCell ref="P138:P141"/>
    <mergeCell ref="Q138:Q141"/>
    <mergeCell ref="R138:R141"/>
    <mergeCell ref="S138:S141"/>
    <mergeCell ref="A149:S149"/>
    <mergeCell ref="A150:A154"/>
    <mergeCell ref="B150:B153"/>
    <mergeCell ref="C150:C153"/>
    <mergeCell ref="D150:D153"/>
    <mergeCell ref="E150:E153"/>
    <mergeCell ref="F150:F153"/>
    <mergeCell ref="O150:O153"/>
    <mergeCell ref="P150:P153"/>
    <mergeCell ref="Q150:Q153"/>
    <mergeCell ref="R150:R153"/>
    <mergeCell ref="S150:S153"/>
    <mergeCell ref="T150:T153"/>
    <mergeCell ref="B154:S154"/>
    <mergeCell ref="A155:T155"/>
    <mergeCell ref="A156:A160"/>
    <mergeCell ref="B156:B159"/>
    <mergeCell ref="C156:C159"/>
    <mergeCell ref="D156:D159"/>
    <mergeCell ref="E156:E159"/>
    <mergeCell ref="P162:P165"/>
    <mergeCell ref="Q162:Q165"/>
    <mergeCell ref="R162:R165"/>
    <mergeCell ref="S162:S165"/>
    <mergeCell ref="T162:T165"/>
    <mergeCell ref="B166:T166"/>
    <mergeCell ref="T156:T159"/>
    <mergeCell ref="B160:T160"/>
    <mergeCell ref="A161:T161"/>
    <mergeCell ref="A162:A166"/>
    <mergeCell ref="B162:B165"/>
    <mergeCell ref="C162:C165"/>
    <mergeCell ref="D162:D165"/>
    <mergeCell ref="E162:E165"/>
    <mergeCell ref="F162:F165"/>
    <mergeCell ref="O162:O165"/>
    <mergeCell ref="F156:F159"/>
    <mergeCell ref="O156:O159"/>
    <mergeCell ref="P156:P159"/>
    <mergeCell ref="Q156:Q159"/>
    <mergeCell ref="R156:R159"/>
    <mergeCell ref="S156:S159"/>
    <mergeCell ref="A167:S167"/>
    <mergeCell ref="A168:A174"/>
    <mergeCell ref="B168:B173"/>
    <mergeCell ref="C168:C173"/>
    <mergeCell ref="D168:D173"/>
    <mergeCell ref="E168:E173"/>
    <mergeCell ref="F168:F173"/>
    <mergeCell ref="O168:O173"/>
    <mergeCell ref="P168:P173"/>
    <mergeCell ref="Q168:Q173"/>
    <mergeCell ref="R168:R173"/>
    <mergeCell ref="S168:S173"/>
    <mergeCell ref="T168:T173"/>
    <mergeCell ref="B174:S174"/>
    <mergeCell ref="A175:T175"/>
    <mergeCell ref="A176:A180"/>
    <mergeCell ref="B176:B179"/>
    <mergeCell ref="C176:C179"/>
    <mergeCell ref="D176:D179"/>
    <mergeCell ref="E176:E179"/>
    <mergeCell ref="P182:P185"/>
    <mergeCell ref="Q182:Q185"/>
    <mergeCell ref="R182:R185"/>
    <mergeCell ref="S182:S185"/>
    <mergeCell ref="T182:T185"/>
    <mergeCell ref="B186:T186"/>
    <mergeCell ref="T176:T179"/>
    <mergeCell ref="B180:T180"/>
    <mergeCell ref="A181:T181"/>
    <mergeCell ref="A182:A186"/>
    <mergeCell ref="B182:B185"/>
    <mergeCell ref="C182:C185"/>
    <mergeCell ref="D182:D185"/>
    <mergeCell ref="E182:E185"/>
    <mergeCell ref="F182:F185"/>
    <mergeCell ref="O182:O185"/>
    <mergeCell ref="F176:F179"/>
    <mergeCell ref="O176:O179"/>
    <mergeCell ref="P176:P179"/>
    <mergeCell ref="Q176:Q179"/>
    <mergeCell ref="R176:R179"/>
    <mergeCell ref="S176:S179"/>
    <mergeCell ref="A187:S187"/>
    <mergeCell ref="A188:A194"/>
    <mergeCell ref="B188:B193"/>
    <mergeCell ref="C188:C193"/>
    <mergeCell ref="D188:D193"/>
    <mergeCell ref="E188:E193"/>
    <mergeCell ref="F188:F193"/>
    <mergeCell ref="O188:O193"/>
    <mergeCell ref="P188:P193"/>
    <mergeCell ref="Q188:Q193"/>
    <mergeCell ref="R188:R193"/>
    <mergeCell ref="S188:S193"/>
    <mergeCell ref="T188:T193"/>
    <mergeCell ref="B194:S194"/>
    <mergeCell ref="A195:T195"/>
    <mergeCell ref="A196:A203"/>
    <mergeCell ref="B196:B202"/>
    <mergeCell ref="C196:C202"/>
    <mergeCell ref="D196:D202"/>
    <mergeCell ref="E196:E202"/>
    <mergeCell ref="P205:P208"/>
    <mergeCell ref="Q205:Q208"/>
    <mergeCell ref="R205:R208"/>
    <mergeCell ref="S205:S208"/>
    <mergeCell ref="T205:T208"/>
    <mergeCell ref="B209:T209"/>
    <mergeCell ref="T196:T202"/>
    <mergeCell ref="B203:T203"/>
    <mergeCell ref="A204:T204"/>
    <mergeCell ref="A205:A209"/>
    <mergeCell ref="B205:B208"/>
    <mergeCell ref="C205:C208"/>
    <mergeCell ref="D205:D208"/>
    <mergeCell ref="E205:E208"/>
    <mergeCell ref="F205:F208"/>
    <mergeCell ref="O205:O208"/>
    <mergeCell ref="F196:F202"/>
    <mergeCell ref="O196:O202"/>
    <mergeCell ref="P196:P202"/>
    <mergeCell ref="Q196:Q202"/>
    <mergeCell ref="R196:R202"/>
    <mergeCell ref="S196:S202"/>
    <mergeCell ref="A210:S210"/>
    <mergeCell ref="A211:A215"/>
    <mergeCell ref="B211:B214"/>
    <mergeCell ref="C211:C214"/>
    <mergeCell ref="D211:D214"/>
    <mergeCell ref="E211:E214"/>
    <mergeCell ref="F211:F214"/>
    <mergeCell ref="O211:O214"/>
    <mergeCell ref="P211:P214"/>
    <mergeCell ref="Q211:Q214"/>
    <mergeCell ref="R211:R214"/>
    <mergeCell ref="S211:S214"/>
    <mergeCell ref="T211:T214"/>
    <mergeCell ref="B215:S215"/>
    <mergeCell ref="A216:T216"/>
    <mergeCell ref="A217:A222"/>
    <mergeCell ref="B217:B221"/>
    <mergeCell ref="C217:C221"/>
    <mergeCell ref="D217:D221"/>
    <mergeCell ref="E217:E221"/>
    <mergeCell ref="P224:P229"/>
    <mergeCell ref="Q224:Q229"/>
    <mergeCell ref="R224:R229"/>
    <mergeCell ref="S224:S229"/>
    <mergeCell ref="T224:T229"/>
    <mergeCell ref="B230:T230"/>
    <mergeCell ref="T217:T221"/>
    <mergeCell ref="B222:T222"/>
    <mergeCell ref="A223:T223"/>
    <mergeCell ref="A224:A230"/>
    <mergeCell ref="B224:B229"/>
    <mergeCell ref="C224:C229"/>
    <mergeCell ref="D224:D229"/>
    <mergeCell ref="E224:E229"/>
    <mergeCell ref="F224:F229"/>
    <mergeCell ref="O224:O229"/>
    <mergeCell ref="F217:F221"/>
    <mergeCell ref="O217:O221"/>
    <mergeCell ref="P217:P221"/>
    <mergeCell ref="Q217:Q221"/>
    <mergeCell ref="R217:R221"/>
    <mergeCell ref="S217:S221"/>
    <mergeCell ref="A231:T231"/>
    <mergeCell ref="A232:A237"/>
    <mergeCell ref="B232:B236"/>
    <mergeCell ref="C232:C236"/>
    <mergeCell ref="D232:D236"/>
    <mergeCell ref="E232:E236"/>
    <mergeCell ref="F232:F236"/>
    <mergeCell ref="O232:O236"/>
    <mergeCell ref="P232:P236"/>
    <mergeCell ref="Q232:Q236"/>
    <mergeCell ref="T239:T243"/>
    <mergeCell ref="B244:T244"/>
    <mergeCell ref="F239:F243"/>
    <mergeCell ref="O239:O243"/>
    <mergeCell ref="P239:P243"/>
    <mergeCell ref="Q239:Q243"/>
    <mergeCell ref="R239:R243"/>
    <mergeCell ref="S239:S243"/>
    <mergeCell ref="R232:R236"/>
    <mergeCell ref="S232:S236"/>
    <mergeCell ref="T232:T236"/>
    <mergeCell ref="B237:T237"/>
    <mergeCell ref="A238:T238"/>
    <mergeCell ref="A239:A244"/>
    <mergeCell ref="B239:B243"/>
    <mergeCell ref="C239:C243"/>
    <mergeCell ref="D239:D243"/>
    <mergeCell ref="E239:E2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2023-03-22T07:06:56Z</dcterms:created>
  <dcterms:modified xsi:type="dcterms:W3CDTF">2023-03-26T13:15:35Z</dcterms:modified>
</cp:coreProperties>
</file>