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66925"/>
  <mc:AlternateContent xmlns:mc="http://schemas.openxmlformats.org/markup-compatibility/2006">
    <mc:Choice Requires="x15">
      <x15ac:absPath xmlns:x15ac="http://schemas.microsoft.com/office/spreadsheetml/2010/11/ac" url="D:\אתר 2023\ועדת התקשרויות 2023\"/>
    </mc:Choice>
  </mc:AlternateContent>
  <xr:revisionPtr revIDLastSave="0" documentId="8_{66841350-8E01-41D3-93A4-CC6A718BF254}" xr6:coauthVersionLast="47" xr6:coauthVersionMax="47" xr10:uidLastSave="{00000000-0000-0000-0000-000000000000}"/>
  <bookViews>
    <workbookView xWindow="-120" yWindow="-120" windowWidth="29040" windowHeight="15840" xr2:uid="{332FC33A-C1BC-4C76-989B-8D8880510B32}"/>
  </bookViews>
  <sheets>
    <sheet name="גיליון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75" i="1" l="1"/>
  <c r="N75" i="1" s="1"/>
  <c r="M74" i="1"/>
  <c r="N74" i="1" s="1"/>
  <c r="M73" i="1"/>
  <c r="N73" i="1" s="1"/>
  <c r="M72" i="1"/>
  <c r="N72" i="1" s="1"/>
  <c r="N71" i="1"/>
  <c r="R71" i="1" s="1"/>
  <c r="M71" i="1"/>
  <c r="M68" i="1"/>
  <c r="N68" i="1" s="1"/>
  <c r="M67" i="1"/>
  <c r="N67" i="1" s="1"/>
  <c r="N66" i="1"/>
  <c r="M66" i="1"/>
  <c r="M65" i="1"/>
  <c r="N65" i="1" s="1"/>
  <c r="R65" i="1" s="1"/>
  <c r="M62" i="1"/>
  <c r="N62" i="1" s="1"/>
  <c r="M61" i="1"/>
  <c r="N61" i="1" s="1"/>
  <c r="M60" i="1"/>
  <c r="N60" i="1" s="1"/>
  <c r="N59" i="1"/>
  <c r="R59" i="1" s="1"/>
  <c r="M59" i="1"/>
  <c r="M56" i="1"/>
  <c r="N56" i="1" s="1"/>
  <c r="R56" i="1" s="1"/>
  <c r="N53" i="1"/>
  <c r="R53" i="1" s="1"/>
  <c r="M53" i="1"/>
  <c r="M50" i="1"/>
  <c r="N50" i="1" s="1"/>
  <c r="M49" i="1"/>
  <c r="N49" i="1" s="1"/>
  <c r="M48" i="1"/>
  <c r="N48" i="1" s="1"/>
  <c r="R48" i="1" s="1"/>
  <c r="M45" i="1"/>
  <c r="N45" i="1" s="1"/>
  <c r="R45" i="1" s="1"/>
  <c r="N42" i="1"/>
  <c r="M42" i="1"/>
  <c r="M41" i="1"/>
  <c r="N41" i="1" s="1"/>
  <c r="M40" i="1"/>
  <c r="N40" i="1" s="1"/>
  <c r="M39" i="1"/>
  <c r="N39" i="1" s="1"/>
  <c r="R39" i="1" s="1"/>
  <c r="M36" i="1"/>
  <c r="N36" i="1" s="1"/>
  <c r="R36" i="1" s="1"/>
  <c r="M33" i="1"/>
  <c r="N33" i="1" s="1"/>
  <c r="R33" i="1" s="1"/>
  <c r="M30" i="1"/>
  <c r="N30" i="1" s="1"/>
  <c r="M29" i="1"/>
  <c r="N29" i="1" s="1"/>
  <c r="M28" i="1"/>
  <c r="N28" i="1" s="1"/>
  <c r="M27" i="1"/>
  <c r="N27" i="1" s="1"/>
  <c r="N26" i="1"/>
  <c r="R26" i="1" s="1"/>
  <c r="M26" i="1"/>
  <c r="M23" i="1"/>
  <c r="N23" i="1" s="1"/>
  <c r="R23" i="1" s="1"/>
  <c r="M20" i="1"/>
  <c r="N20" i="1" s="1"/>
  <c r="M19" i="1"/>
  <c r="N19" i="1" s="1"/>
  <c r="M18" i="1"/>
  <c r="N18" i="1" s="1"/>
  <c r="N17" i="1"/>
  <c r="R17" i="1" s="1"/>
  <c r="M17" i="1"/>
  <c r="M14" i="1"/>
  <c r="N14" i="1" s="1"/>
  <c r="M13" i="1"/>
  <c r="N13" i="1" s="1"/>
  <c r="N12" i="1"/>
  <c r="M12" i="1"/>
  <c r="M11" i="1"/>
  <c r="N11" i="1" s="1"/>
  <c r="R11" i="1" s="1"/>
  <c r="N8" i="1"/>
  <c r="R8" i="1" s="1"/>
  <c r="M8" i="1"/>
</calcChain>
</file>

<file path=xl/sharedStrings.xml><?xml version="1.0" encoding="utf-8"?>
<sst xmlns="http://schemas.openxmlformats.org/spreadsheetml/2006/main" count="269" uniqueCount="135">
  <si>
    <t xml:space="preserve">הערות:  </t>
  </si>
  <si>
    <t>1. כל הנושאים אושרו ע"י היועמ"ש כפטורים ממכרז לפי תקנה 3(8) לתקנות העיריות (מכרזים) תשמ"ח- 1987</t>
  </si>
  <si>
    <t>2. בכל הנושאים הוועדה סבורה שאין עדיפות למכרז פומבי</t>
  </si>
  <si>
    <t>שם הפרויקט/העבודה</t>
  </si>
  <si>
    <t>המזמין</t>
  </si>
  <si>
    <t>סעיף תקציבי</t>
  </si>
  <si>
    <t>תחום התקשרות</t>
  </si>
  <si>
    <t xml:space="preserve">אגף המזמין </t>
  </si>
  <si>
    <t>שם המציע</t>
  </si>
  <si>
    <t>מאגר יועצים</t>
  </si>
  <si>
    <t>ציון סופי</t>
  </si>
  <si>
    <t>סוג יח' לחישוב שכ"ט</t>
  </si>
  <si>
    <t>מחיר ליח' שכ"ט</t>
  </si>
  <si>
    <t>כמות יח'</t>
  </si>
  <si>
    <t>סכום כולל לפני מע"מ (שדה מחושב- לא לגעת)</t>
  </si>
  <si>
    <t>סכום כולל בתוספת מע"מ (שדה מחושב- לא לגעת)</t>
  </si>
  <si>
    <t>החלטת ועדה</t>
  </si>
  <si>
    <t>הערות להחלטה</t>
  </si>
  <si>
    <t>אחוז הנחה מבוקש</t>
  </si>
  <si>
    <t>סה"כ שכ"ט מירבי מאושר להתקשרות  (כולל מע"מ)</t>
  </si>
  <si>
    <t>תאריך בקשה</t>
  </si>
  <si>
    <t>סטטוס טיפול</t>
  </si>
  <si>
    <t>כן</t>
  </si>
  <si>
    <t>סכום קבוע</t>
  </si>
  <si>
    <t>הרינו מאשרים כי כל הנושאים מועלים מאושרים כפטורים ממכרז לפי תקנה 3(8) לתקנות העיריות (מכרזים) תשמ"ח-1987 וכי הועדה סבורה כי אין להם עדיפות למכרז פומבי</t>
  </si>
  <si>
    <t xml:space="preserve"> </t>
  </si>
  <si>
    <t>סכום שעתי</t>
  </si>
  <si>
    <t>אושרה ההצעה עם הציון המשוקלל הגבוה ביותר</t>
  </si>
  <si>
    <t>אושרה ההצעה לפי סעיף 3.20 לנוהל התקשרויות</t>
  </si>
  <si>
    <t>משתתפים: יובל בודניצקי - מנכ"ל העירייה, צחי בן אדרת- גזבר, צבי אפרת- ס/גזבר, עו"ד אלון בן זקן  - יועמ"ש  ,רחלי רם - רכזת הוועדה, מהנדסת העיר- עליזה זיידלר גרנות, מנהלים רלוונטים</t>
  </si>
  <si>
    <t>הנדסה</t>
  </si>
  <si>
    <t>סדר יום ועדת התקשרויות הנדסה מס' 2023-06.1 תאריך:  01/03/2023</t>
  </si>
  <si>
    <t>החלטה מס'- 2023-06.1-01</t>
  </si>
  <si>
    <t>הגדלת התקשרות - יועצת נגישות הכנת סקיצות ותרשימים לחניות נכים לוועדת התנועה</t>
  </si>
  <si>
    <t>נדיה בוגון  - ס. מנהל אגף תשתיות</t>
  </si>
  <si>
    <t>יעוץ נגישות</t>
  </si>
  <si>
    <t>ציפי סלמה</t>
  </si>
  <si>
    <t>אושרה ההצעה להגדלה לפי סעיף 3.21 לנוהל התקשרויות</t>
  </si>
  <si>
    <t xml:space="preserve">הזמנות עבודה מעת לעת </t>
  </si>
  <si>
    <t xml:space="preserve">   יועצת שנותנת שירותים היום למחלקת תנועה ומכינה תרשימים לביצוע לחניות נכים שמורות לפי החלטות הוועדה  הגדלה מס' 1 לחוזה  - 52/22</t>
  </si>
  <si>
    <t>החלטה מס'- 2023-06.1-02</t>
  </si>
  <si>
    <t>סקר עצים ואגרונום - הפועל  / מוביל</t>
  </si>
  <si>
    <t>יעוץ אגרונומי</t>
  </si>
  <si>
    <t>אורי אייגנר</t>
  </si>
  <si>
    <t>סכום לפרויקט</t>
  </si>
  <si>
    <t xml:space="preserve">רוזנברג איכות חיים </t>
  </si>
  <si>
    <t>פתילת המדבר</t>
  </si>
  <si>
    <t xml:space="preserve">אורלי שפירא רוטמן </t>
  </si>
  <si>
    <t>פרויקט במימון משרד התחבורה עבור הקמת רמזור חדש על בסיס שינוי גאומטריה בכביש ופתיחת זרועות חדשים של צומת דורשת תפוסת השטח נוסף שעולה על שטחים ירוקים. כדי לאפשר תכנון נדרש סקר עצים של שטחים ירוקים כהמלצה לפיתוח נוף.</t>
  </si>
  <si>
    <t>החלטה מס'- 2023-06.1-03</t>
  </si>
  <si>
    <t xml:space="preserve">סקר עצים ואגרונום צומת בן יהודה המוביל קדומים </t>
  </si>
  <si>
    <t>אורי אייגר</t>
  </si>
  <si>
    <t>פרויקט במימון משרד התחבורה לצורכי שינוים בשתי כיכרות תנועה בעלי תאונות דרכים דורשים שינוים על בסיס הרחבת תוואי דרך. כתוצאה לשינוים האלו נדרש סקר עצים של רצועות ירוקות באורך התוואי כהמלצה לפיתוח סביבתי.</t>
  </si>
  <si>
    <t>החלטה מס'- 2023-06.1-04</t>
  </si>
  <si>
    <t>הגדלת התקשרות - יועץ תנועה מערכתי-רונן שכנר</t>
  </si>
  <si>
    <t>יעוץ תנועה</t>
  </si>
  <si>
    <t>רונן שכנר</t>
  </si>
  <si>
    <t>הגדלה מס' 1 לחוזה 93/22  ליעוץ למנהל הנדסה לפרויקטים מערכתים ודורשי חוות דעת במבט מערכתי לכל העיר</t>
  </si>
  <si>
    <t>החלטה מס'- 2023-06.1-05</t>
  </si>
  <si>
    <t xml:space="preserve">תכנון תאורה צומת מרומזר -  כנפי נשרים טשרניחובסקי </t>
  </si>
  <si>
    <t>יעוץ חשמל</t>
  </si>
  <si>
    <t xml:space="preserve">גאש הנדסת חשמל </t>
  </si>
  <si>
    <t xml:space="preserve">נעים בדרך </t>
  </si>
  <si>
    <t xml:space="preserve">אלקטרו סייף </t>
  </si>
  <si>
    <t xml:space="preserve">שרעבי עמוס </t>
  </si>
  <si>
    <t xml:space="preserve">קונוב הנדסת חשמל </t>
  </si>
  <si>
    <t xml:space="preserve">פרויקט בתקצוב משרד התחבורה מתקדם עם תכנון תנועתי להקמת רמזור חדש T  בצומת    </t>
  </si>
  <si>
    <t>החלטה מס'- 2023-06.1-06</t>
  </si>
  <si>
    <t xml:space="preserve">הגדלת התקשרות - יועץ כבישים וניקוז </t>
  </si>
  <si>
    <t>יעוץ הנדסי</t>
  </si>
  <si>
    <t xml:space="preserve">ולדימיר לוין </t>
  </si>
  <si>
    <t>הזמנות מעת לעת</t>
  </si>
  <si>
    <t xml:space="preserve">הגדלה מס' 1 לחוזה   165/22 -    שירותי יעוץ עבור בדיקה והכנת חוות דעת בנושא ניקוז ותשתיות עבור תוכניות שונות כולל היתרי בניה, סיורים עם תושבים ומסירת פרויקטים לטופס 4 </t>
  </si>
  <si>
    <t>החלטה מס'- 2023-06.1-07</t>
  </si>
  <si>
    <t>עיצוב שילוט למפרצי נשק וסע</t>
  </si>
  <si>
    <t>בלושטיין מפות ועוד בע"מ</t>
  </si>
  <si>
    <t>בקשה לאשר יועץ יחיד שביצע עבודה עבור מחלקה להכנת תרשימים סטנדרטים. פרויקט המדובר הוא מתחבר וקשור לפרויקט הקודם ויכלול הכנה תרשים סטנדרטי למפרצי נקש וסע ב- 2 חלופות לבחירת ראש העיר. נדרשת עבודה להסדרת נשקי וסע לפי הנחיות משרד התחבורה ויחידת בטיחות בדרכים מטעם משרד התחבורה עד שנת הלימודים.</t>
  </si>
  <si>
    <t>החלטה מס'- 2023-06.1-08</t>
  </si>
  <si>
    <t xml:space="preserve">ספירות תנועה צומת ששת הימים סוקולוב </t>
  </si>
  <si>
    <t>שירן סקרים</t>
  </si>
  <si>
    <t>א.ג סקרים בע"מ</t>
  </si>
  <si>
    <t xml:space="preserve"> כן</t>
  </si>
  <si>
    <t>איתן טביב</t>
  </si>
  <si>
    <t>טרפישרף</t>
  </si>
  <si>
    <t>פרויקט עדכון רמזור ששת הימים- סוקולוב לצורכי בטיחות הולכי רגל מתוקצב על ידי משרד התחבורה. כדי לשנות בצורה מאוזנת זמני רמזור נדרשות ספירות תנועה בצומת</t>
  </si>
  <si>
    <t>החלטה מס'- 2023-06.1-09</t>
  </si>
  <si>
    <t>הגדלה - תכנון פיזי - שביל אופניים תל חי - הגדלה</t>
  </si>
  <si>
    <t>שמעון גיטליץ -  מנהל אגף תשתיות</t>
  </si>
  <si>
    <t>תב"ר שביל אופניים תל חי</t>
  </si>
  <si>
    <t>סטאל</t>
  </si>
  <si>
    <t>הגדלה מס' 1 לחוזה 273/22 תכנון הרחוב עודכן עקב ביצוע דופן מזרחית ע"י אגף תפעול.  נדרש עדכון תכנון</t>
  </si>
  <si>
    <t>החלטה מס'- 2023-06.1-10</t>
  </si>
  <si>
    <t>בטיחות מבני אגף נוער,קהילה וחברה</t>
  </si>
  <si>
    <t>מיכאל זלדין - סגן מה"ע לביצוע</t>
  </si>
  <si>
    <t>ניהול פרויקטים</t>
  </si>
  <si>
    <t>אlגlמ - ניהול בנייה ופיקוח הנדסי</t>
  </si>
  <si>
    <t>ב.ס מהנדסים 2001</t>
  </si>
  <si>
    <t>יהב הנדסה</t>
  </si>
  <si>
    <t>שלחנו בקשה להצעת מחיר ל- 8 משרדי ניהול ופיקוח, מתוכם רק 3 נענו, 1 שלח סירוב</t>
  </si>
  <si>
    <t>החלטה מס'- 2023-06.1-11</t>
  </si>
  <si>
    <t>הגדלה - תוספת קומה בית ספר ברנר</t>
  </si>
  <si>
    <t>יעוץ אדריכלי</t>
  </si>
  <si>
    <t>אריק ברגנר רוני פרידמן אדריכלים</t>
  </si>
  <si>
    <t xml:space="preserve">   הגדלה מס' 1 לחוזה: 547/20       שכר האדריכל בחוזה נגזר באחוזים (8.95%) מהערכה תקציבת ראשונית ע"ס 5,100,000 ₪  השכר הנוכחי נגזר מתוצאות המכרז (כתב כמויות) ע"ס 6,000,000 ₪  - לכן צריך הגדלה לגובה מעודכן לשכ"ט של היועץ</t>
  </si>
  <si>
    <t>החלטה מס'- 2023-06.1-12</t>
  </si>
  <si>
    <t>הגדלה - מרכז שוורץ רייסמן למדעים - יועץ פרוגרמה</t>
  </si>
  <si>
    <t xml:space="preserve">יועץ פרוגרמה </t>
  </si>
  <si>
    <t>א. אפשטיין ובניו (1995) בע"מ</t>
  </si>
  <si>
    <t>הגדלה מס' 1 לחוזה: 520/20  השירותים של היועץ פרוגרמטי - (א.אפשטיין) -עדי קורמן מאוד חיוני לקידום הפרויקט ובפרט לתאום ציפויות עם מרכז שוורץ רייסמן. הפרויקט התחיל מהיועץ עם הכנת פרוגרמה ואמור להסתיים יחד אתו.</t>
  </si>
  <si>
    <t>החלטה מס'- 2023-06.1-13</t>
  </si>
  <si>
    <t>הקמת מרכז שוורץ רייסמן למדעים - יעוץ תקשורת</t>
  </si>
  <si>
    <t>יעוץ תקשורת ויח"צ</t>
  </si>
  <si>
    <t>פרומטק - אריה מנדל</t>
  </si>
  <si>
    <t>slp</t>
  </si>
  <si>
    <t>אופק</t>
  </si>
  <si>
    <t>EC4U</t>
  </si>
  <si>
    <t xml:space="preserve">הבקשה נשלחה ל-4 משרדים התקבלו 4 הצעות   </t>
  </si>
  <si>
    <t>החלטה מס'- 2023-06.1-14</t>
  </si>
  <si>
    <t>חורשת אוסישיקין - ניהול פרויקטים</t>
  </si>
  <si>
    <t xml:space="preserve">אדר' צביה פולמן פרידר מנהלת מחלקת פיתוח סביבתי  </t>
  </si>
  <si>
    <t>עמי יפה</t>
  </si>
  <si>
    <t>אחוז מהיקף הפרויקט</t>
  </si>
  <si>
    <t>קורן גואטה</t>
  </si>
  <si>
    <t>נ.ת.פ מהנדסים</t>
  </si>
  <si>
    <t>י.מ. קריזל</t>
  </si>
  <si>
    <t>אומדן משוער 9 מיליון - היועץ עמי יפה נבחר בשל נסיון טוב עמו בפרויקטים בעיר.</t>
  </si>
  <si>
    <t>החלטה מס'- 2023-06.1-15</t>
  </si>
  <si>
    <t>תכנון פיתוח נוף חורשת אוסישקין</t>
  </si>
  <si>
    <t>אדריכל נוף</t>
  </si>
  <si>
    <t>סטודיו אורבנוף</t>
  </si>
  <si>
    <t>שריג וקסמן</t>
  </si>
  <si>
    <t xml:space="preserve">סטודיו ז"ק ריכנר </t>
  </si>
  <si>
    <t xml:space="preserve">שלמה אהרונסון </t>
  </si>
  <si>
    <t>צור וולף</t>
  </si>
  <si>
    <t>הבקשה לאשר אדריכל נוף לפרוייקט של חורשת אוסישקין, נמסרה ל5 מציעים וכולם הגישו . ננבחר היועץ עם ההצעה הנמוכה ביותר.</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</si>
</sst>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 #,##0.00_ ;_ * \-#,##0.00_ ;_ * &quot;-&quot;??_ ;_ @_ "/>
    <numFmt numFmtId="164" formatCode="&quot;₪&quot;\ #,##0"/>
    <numFmt numFmtId="165" formatCode="&quot;₪&quot;\ #,##0.00"/>
  </numFmts>
  <fonts count="11" x14ac:knownFonts="1">
    <font>
      <sz val="11"/>
      <color theme="1"/>
      <name val="Arial"/>
      <family val="2"/>
      <charset val="177"/>
      <scheme val="minor"/>
    </font>
    <font>
      <sz val="11"/>
      <color theme="1"/>
      <name val="Arial"/>
      <family val="2"/>
      <charset val="177"/>
      <scheme val="minor"/>
    </font>
    <font>
      <sz val="11"/>
      <color rgb="FF9C0006"/>
      <name val="Arial"/>
      <family val="2"/>
      <charset val="177"/>
      <scheme val="minor"/>
    </font>
    <font>
      <b/>
      <sz val="16"/>
      <name val="Arial"/>
      <family val="2"/>
    </font>
    <font>
      <b/>
      <sz val="10"/>
      <name val="Arial"/>
      <family val="2"/>
    </font>
    <font>
      <b/>
      <sz val="12"/>
      <name val="Arial"/>
      <family val="2"/>
    </font>
    <font>
      <sz val="10"/>
      <name val="Arial"/>
      <family val="2"/>
    </font>
    <font>
      <sz val="10"/>
      <name val="Arial"/>
      <family val="2"/>
      <charset val="177"/>
      <scheme val="minor"/>
    </font>
    <font>
      <sz val="9"/>
      <name val="Arial"/>
      <family val="2"/>
      <charset val="177"/>
      <scheme val="minor"/>
    </font>
    <font>
      <sz val="12"/>
      <name val="Arial"/>
      <family val="2"/>
      <scheme val="minor"/>
    </font>
    <font>
      <sz val="10"/>
      <color theme="1"/>
      <name val="Arial"/>
      <family val="2"/>
      <scheme val="minor"/>
    </font>
  </fonts>
  <fills count="6">
    <fill>
      <patternFill patternType="none"/>
    </fill>
    <fill>
      <patternFill patternType="gray125"/>
    </fill>
    <fill>
      <patternFill patternType="solid">
        <fgColor rgb="FFFFC7CE"/>
      </patternFill>
    </fill>
    <fill>
      <patternFill patternType="solid">
        <fgColor theme="0" tint="-0.14999847407452621"/>
        <bgColor indexed="64"/>
      </patternFill>
    </fill>
    <fill>
      <patternFill patternType="solid">
        <fgColor rgb="FFFFFF99"/>
        <bgColor indexed="64"/>
      </patternFill>
    </fill>
    <fill>
      <patternFill patternType="solid">
        <fgColor theme="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2" fillId="2" borderId="0" applyNumberFormat="0" applyBorder="0" applyAlignment="0" applyProtection="0"/>
  </cellStyleXfs>
  <cellXfs count="77">
    <xf numFmtId="0" fontId="0" fillId="0" borderId="0" xfId="0"/>
    <xf numFmtId="0" fontId="5" fillId="0" borderId="1" xfId="0" applyFont="1" applyBorder="1" applyAlignment="1">
      <alignment horizontal="center" vertical="center" wrapText="1" readingOrder="2"/>
    </xf>
    <xf numFmtId="164" fontId="5" fillId="0" borderId="1" xfId="0" applyNumberFormat="1" applyFont="1" applyBorder="1" applyAlignment="1">
      <alignment horizontal="center" vertical="center" wrapText="1" readingOrder="2"/>
    </xf>
    <xf numFmtId="164" fontId="5" fillId="0" borderId="1" xfId="0" applyNumberFormat="1" applyFont="1" applyBorder="1" applyAlignment="1">
      <alignment vertical="center" wrapText="1" readingOrder="2"/>
    </xf>
    <xf numFmtId="164" fontId="5" fillId="0" borderId="1" xfId="0" applyNumberFormat="1" applyFont="1" applyBorder="1" applyAlignment="1">
      <alignment horizontal="right" vertical="center" wrapText="1" readingOrder="2"/>
    </xf>
    <xf numFmtId="0" fontId="4" fillId="0" borderId="1" xfId="0" applyFont="1" applyBorder="1" applyAlignment="1">
      <alignment horizontal="center" vertical="center" wrapText="1" readingOrder="2"/>
    </xf>
    <xf numFmtId="0" fontId="0" fillId="0" borderId="0" xfId="0" applyAlignment="1">
      <alignment wrapText="1"/>
    </xf>
    <xf numFmtId="0" fontId="0" fillId="0" borderId="2" xfId="0" applyBorder="1" applyAlignment="1">
      <alignment horizontal="center"/>
    </xf>
    <xf numFmtId="0" fontId="6" fillId="0" borderId="2" xfId="0" applyFont="1" applyBorder="1" applyAlignment="1">
      <alignment horizontal="center" vertical="center" wrapText="1" readingOrder="2"/>
    </xf>
    <xf numFmtId="0" fontId="6" fillId="0" borderId="2" xfId="1" applyNumberFormat="1" applyFont="1" applyFill="1" applyBorder="1" applyAlignment="1">
      <alignment horizontal="center" vertical="center" wrapText="1" readingOrder="2"/>
    </xf>
    <xf numFmtId="3" fontId="6" fillId="0" borderId="2" xfId="0" applyNumberFormat="1" applyFont="1" applyBorder="1" applyAlignment="1">
      <alignment horizontal="center" vertical="center" wrapText="1" readingOrder="2"/>
    </xf>
    <xf numFmtId="165" fontId="7" fillId="4" borderId="1" xfId="3" applyNumberFormat="1" applyFont="1" applyFill="1" applyBorder="1" applyAlignment="1">
      <alignment horizontal="center" vertical="center" wrapText="1" readingOrder="2"/>
    </xf>
    <xf numFmtId="0" fontId="6" fillId="4" borderId="1" xfId="0" applyFont="1" applyFill="1" applyBorder="1" applyAlignment="1">
      <alignment horizontal="center" vertical="center" wrapText="1" readingOrder="2"/>
    </xf>
    <xf numFmtId="165" fontId="8" fillId="4" borderId="1" xfId="3" applyNumberFormat="1" applyFont="1" applyFill="1" applyBorder="1" applyAlignment="1">
      <alignment horizontal="center" vertical="center" wrapText="1" readingOrder="2"/>
    </xf>
    <xf numFmtId="0" fontId="9" fillId="0" borderId="2" xfId="0" applyFont="1" applyBorder="1" applyAlignment="1">
      <alignment horizontal="center" readingOrder="2"/>
    </xf>
    <xf numFmtId="165" fontId="6" fillId="0" borderId="1" xfId="0" applyNumberFormat="1" applyFont="1" applyBorder="1" applyAlignment="1">
      <alignment horizontal="center" vertical="center" wrapText="1" readingOrder="2"/>
    </xf>
    <xf numFmtId="3" fontId="6" fillId="0" borderId="1" xfId="0" applyNumberFormat="1" applyFont="1" applyBorder="1" applyAlignment="1">
      <alignment horizontal="center" vertical="center" wrapText="1" readingOrder="2"/>
    </xf>
    <xf numFmtId="165" fontId="8" fillId="0" borderId="1" xfId="3" applyNumberFormat="1" applyFont="1" applyFill="1" applyBorder="1" applyAlignment="1">
      <alignment horizontal="center" vertical="center" wrapText="1" readingOrder="2"/>
    </xf>
    <xf numFmtId="165" fontId="7" fillId="0" borderId="1" xfId="3" applyNumberFormat="1" applyFont="1" applyFill="1" applyBorder="1" applyAlignment="1">
      <alignment horizontal="center" vertical="center" wrapText="1" readingOrder="2"/>
    </xf>
    <xf numFmtId="0" fontId="6" fillId="0" borderId="1" xfId="0" applyFont="1" applyBorder="1" applyAlignment="1">
      <alignment horizontal="center" vertical="center" wrapText="1" readingOrder="2"/>
    </xf>
    <xf numFmtId="0" fontId="9" fillId="0" borderId="0" xfId="0" applyFont="1" applyAlignment="1">
      <alignment readingOrder="2"/>
    </xf>
    <xf numFmtId="0" fontId="9" fillId="0" borderId="0" xfId="0" applyFont="1"/>
    <xf numFmtId="0" fontId="0" fillId="0" borderId="0" xfId="0" applyAlignment="1">
      <alignment readingOrder="2"/>
    </xf>
    <xf numFmtId="164" fontId="0" fillId="0" borderId="0" xfId="0" applyNumberFormat="1" applyAlignment="1">
      <alignment readingOrder="2"/>
    </xf>
    <xf numFmtId="0" fontId="10" fillId="0" borderId="2" xfId="0" applyFont="1" applyBorder="1" applyAlignment="1">
      <alignment horizontal="center" vertical="center" wrapText="1" readingOrder="2"/>
    </xf>
    <xf numFmtId="165" fontId="6" fillId="4" borderId="1" xfId="0" applyNumberFormat="1" applyFont="1" applyFill="1" applyBorder="1" applyAlignment="1">
      <alignment horizontal="center" vertical="center" wrapText="1" readingOrder="2"/>
    </xf>
    <xf numFmtId="1" fontId="7" fillId="4" borderId="1" xfId="3" applyNumberFormat="1" applyFont="1" applyFill="1" applyBorder="1" applyAlignment="1">
      <alignment horizontal="center" vertical="center" wrapText="1" readingOrder="2"/>
    </xf>
    <xf numFmtId="165" fontId="5" fillId="0" borderId="2" xfId="0" applyNumberFormat="1" applyFont="1" applyBorder="1" applyAlignment="1">
      <alignment horizontal="center" vertical="center" wrapText="1" readingOrder="2"/>
    </xf>
    <xf numFmtId="165" fontId="7" fillId="5" borderId="1" xfId="3" applyNumberFormat="1" applyFont="1" applyFill="1" applyBorder="1" applyAlignment="1">
      <alignment horizontal="center" vertical="center" wrapText="1" readingOrder="2"/>
    </xf>
    <xf numFmtId="1" fontId="6" fillId="0" borderId="1" xfId="0" applyNumberFormat="1" applyFont="1" applyBorder="1" applyAlignment="1">
      <alignment horizontal="center" vertical="center" wrapText="1" readingOrder="2"/>
    </xf>
    <xf numFmtId="0" fontId="0" fillId="0" borderId="9" xfId="0" applyBorder="1"/>
    <xf numFmtId="0" fontId="0" fillId="0" borderId="11" xfId="0" applyBorder="1"/>
    <xf numFmtId="0" fontId="6" fillId="5" borderId="1" xfId="0" applyFont="1" applyFill="1" applyBorder="1" applyAlignment="1">
      <alignment horizontal="center" vertical="center" wrapText="1" readingOrder="2"/>
    </xf>
    <xf numFmtId="3" fontId="6" fillId="5" borderId="1" xfId="0" applyNumberFormat="1" applyFont="1" applyFill="1" applyBorder="1" applyAlignment="1">
      <alignment horizontal="center" vertical="center" wrapText="1" readingOrder="2"/>
    </xf>
    <xf numFmtId="165" fontId="6" fillId="5" borderId="1" xfId="0" applyNumberFormat="1" applyFont="1" applyFill="1" applyBorder="1" applyAlignment="1">
      <alignment horizontal="center" vertical="center" wrapText="1" readingOrder="2"/>
    </xf>
    <xf numFmtId="10" fontId="6" fillId="5" borderId="1" xfId="2" applyNumberFormat="1" applyFont="1" applyFill="1" applyBorder="1" applyAlignment="1">
      <alignment horizontal="center" vertical="center" wrapText="1" readingOrder="2"/>
    </xf>
    <xf numFmtId="165" fontId="8" fillId="5" borderId="1" xfId="3" applyNumberFormat="1" applyFont="1" applyFill="1" applyBorder="1" applyAlignment="1">
      <alignment horizontal="center" vertical="center" wrapText="1" readingOrder="2"/>
    </xf>
    <xf numFmtId="10" fontId="6" fillId="0" borderId="1" xfId="2" applyNumberFormat="1" applyFont="1" applyFill="1" applyBorder="1" applyAlignment="1">
      <alignment horizontal="center" vertical="center" wrapText="1" readingOrder="2"/>
    </xf>
    <xf numFmtId="0" fontId="4" fillId="0" borderId="1" xfId="0" applyFont="1" applyBorder="1" applyAlignment="1">
      <alignment horizontal="center" vertical="center" wrapText="1" readingOrder="2"/>
    </xf>
    <xf numFmtId="0" fontId="9" fillId="0" borderId="2" xfId="0" applyFont="1" applyBorder="1" applyAlignment="1">
      <alignment horizontal="center" readingOrder="2"/>
    </xf>
    <xf numFmtId="0" fontId="9" fillId="0" borderId="3" xfId="0" applyFont="1" applyBorder="1" applyAlignment="1">
      <alignment horizontal="center" readingOrder="2"/>
    </xf>
    <xf numFmtId="165" fontId="5" fillId="0" borderId="2" xfId="0" applyNumberFormat="1" applyFont="1" applyBorder="1" applyAlignment="1">
      <alignment horizontal="center" vertical="center" wrapText="1" readingOrder="2"/>
    </xf>
    <xf numFmtId="165" fontId="5" fillId="0" borderId="3" xfId="0" applyNumberFormat="1" applyFont="1" applyBorder="1" applyAlignment="1">
      <alignment horizontal="center" vertical="center" wrapText="1" readingOrder="2"/>
    </xf>
    <xf numFmtId="0" fontId="10" fillId="0" borderId="2" xfId="0" applyFont="1" applyBorder="1" applyAlignment="1">
      <alignment horizontal="center" vertical="center" wrapText="1" readingOrder="2"/>
    </xf>
    <xf numFmtId="0" fontId="10" fillId="0" borderId="3" xfId="0" applyFont="1" applyBorder="1" applyAlignment="1">
      <alignment horizontal="center" vertical="center" wrapText="1" readingOrder="2"/>
    </xf>
    <xf numFmtId="0" fontId="0" fillId="0" borderId="2" xfId="0" applyBorder="1" applyAlignment="1">
      <alignment horizontal="center"/>
    </xf>
    <xf numFmtId="0" fontId="0" fillId="0" borderId="3" xfId="0" applyBorder="1" applyAlignment="1">
      <alignment horizontal="center"/>
    </xf>
    <xf numFmtId="0" fontId="5" fillId="0" borderId="1" xfId="0" applyFont="1" applyBorder="1" applyAlignment="1">
      <alignment horizontal="center" vertical="center" readingOrder="2"/>
    </xf>
    <xf numFmtId="0" fontId="6" fillId="0" borderId="2" xfId="0" applyFont="1" applyBorder="1" applyAlignment="1">
      <alignment horizontal="center" vertical="center" wrapText="1" readingOrder="2"/>
    </xf>
    <xf numFmtId="0" fontId="6" fillId="0" borderId="3" xfId="0" applyFont="1" applyBorder="1" applyAlignment="1">
      <alignment horizontal="center" vertical="center" wrapText="1" readingOrder="2"/>
    </xf>
    <xf numFmtId="0" fontId="6" fillId="0" borderId="2" xfId="1" applyNumberFormat="1" applyFont="1" applyFill="1" applyBorder="1" applyAlignment="1">
      <alignment horizontal="center" vertical="center" wrapText="1" readingOrder="2"/>
    </xf>
    <xf numFmtId="0" fontId="6" fillId="0" borderId="3" xfId="1" applyNumberFormat="1" applyFont="1" applyFill="1" applyBorder="1" applyAlignment="1">
      <alignment horizontal="center" vertical="center" wrapText="1" readingOrder="2"/>
    </xf>
    <xf numFmtId="3" fontId="6" fillId="0" borderId="2" xfId="0" applyNumberFormat="1" applyFont="1" applyBorder="1" applyAlignment="1">
      <alignment horizontal="center" vertical="center" wrapText="1" readingOrder="2"/>
    </xf>
    <xf numFmtId="3" fontId="6" fillId="0" borderId="3" xfId="0" applyNumberFormat="1" applyFont="1" applyBorder="1" applyAlignment="1">
      <alignment horizontal="center" vertical="center" wrapText="1" readingOrder="2"/>
    </xf>
    <xf numFmtId="0" fontId="4" fillId="0" borderId="5" xfId="0" applyFont="1" applyBorder="1" applyAlignment="1">
      <alignment horizontal="right" vertical="center" wrapText="1" readingOrder="2"/>
    </xf>
    <xf numFmtId="0" fontId="4" fillId="0" borderId="6" xfId="0" applyFont="1" applyBorder="1" applyAlignment="1">
      <alignment horizontal="right" vertical="center" wrapText="1" readingOrder="2"/>
    </xf>
    <xf numFmtId="0" fontId="4" fillId="0" borderId="7" xfId="0" applyFont="1" applyBorder="1" applyAlignment="1">
      <alignment horizontal="right" vertical="center" wrapText="1" readingOrder="2"/>
    </xf>
    <xf numFmtId="49" fontId="5" fillId="0" borderId="5" xfId="0" applyNumberFormat="1" applyFont="1" applyBorder="1" applyAlignment="1">
      <alignment horizontal="center" vertical="center" readingOrder="2"/>
    </xf>
    <xf numFmtId="49" fontId="5" fillId="0" borderId="6" xfId="0" applyNumberFormat="1" applyFont="1" applyBorder="1" applyAlignment="1">
      <alignment horizontal="center" vertical="center" readingOrder="2"/>
    </xf>
    <xf numFmtId="49" fontId="5" fillId="0" borderId="7" xfId="0" applyNumberFormat="1" applyFont="1" applyBorder="1" applyAlignment="1">
      <alignment horizontal="center" vertical="center" readingOrder="2"/>
    </xf>
    <xf numFmtId="49" fontId="5" fillId="0" borderId="12" xfId="0" applyNumberFormat="1" applyFont="1" applyBorder="1" applyAlignment="1">
      <alignment horizontal="center" vertical="center" readingOrder="2"/>
    </xf>
    <xf numFmtId="49" fontId="5" fillId="0" borderId="11" xfId="0" applyNumberFormat="1" applyFont="1" applyBorder="1" applyAlignment="1">
      <alignment horizontal="center" vertical="center" readingOrder="2"/>
    </xf>
    <xf numFmtId="49" fontId="5" fillId="0" borderId="13" xfId="0" applyNumberFormat="1" applyFont="1" applyBorder="1" applyAlignment="1">
      <alignment horizontal="center" vertical="center" readingOrder="2"/>
    </xf>
    <xf numFmtId="49" fontId="5" fillId="0" borderId="8" xfId="0" applyNumberFormat="1" applyFont="1" applyBorder="1" applyAlignment="1">
      <alignment horizontal="center" vertical="center" readingOrder="2"/>
    </xf>
    <xf numFmtId="49" fontId="5" fillId="0" borderId="9" xfId="0" applyNumberFormat="1" applyFont="1" applyBorder="1" applyAlignment="1">
      <alignment horizontal="center" vertical="center" readingOrder="2"/>
    </xf>
    <xf numFmtId="49" fontId="5" fillId="0" borderId="10" xfId="0" applyNumberFormat="1" applyFont="1" applyBorder="1" applyAlignment="1">
      <alignment horizontal="center" vertical="center" readingOrder="2"/>
    </xf>
    <xf numFmtId="0" fontId="4" fillId="0" borderId="2" xfId="0" applyFont="1" applyBorder="1" applyAlignment="1">
      <alignment horizontal="center" vertical="center" wrapText="1" readingOrder="2"/>
    </xf>
    <xf numFmtId="0" fontId="4" fillId="0" borderId="3" xfId="0" applyFont="1" applyBorder="1" applyAlignment="1">
      <alignment horizontal="center" vertical="center" wrapText="1" readingOrder="2"/>
    </xf>
    <xf numFmtId="0" fontId="4" fillId="0" borderId="4" xfId="0" applyFont="1" applyBorder="1" applyAlignment="1">
      <alignment horizontal="center" vertical="center" wrapText="1" readingOrder="2"/>
    </xf>
    <xf numFmtId="0" fontId="4" fillId="0" borderId="5" xfId="0" applyFont="1" applyBorder="1" applyAlignment="1">
      <alignment horizontal="right" wrapText="1" readingOrder="2"/>
    </xf>
    <xf numFmtId="0" fontId="4" fillId="0" borderId="6" xfId="0" applyFont="1" applyBorder="1" applyAlignment="1">
      <alignment horizontal="right" wrapText="1" readingOrder="2"/>
    </xf>
    <xf numFmtId="0" fontId="4" fillId="0" borderId="7" xfId="0" applyFont="1" applyBorder="1" applyAlignment="1">
      <alignment horizontal="right" wrapText="1" readingOrder="2"/>
    </xf>
    <xf numFmtId="0" fontId="0" fillId="0" borderId="1" xfId="0" applyBorder="1" applyAlignment="1">
      <alignment horizontal="center" readingOrder="2"/>
    </xf>
    <xf numFmtId="0" fontId="3" fillId="3" borderId="1" xfId="0" applyFont="1" applyFill="1" applyBorder="1" applyAlignment="1">
      <alignment horizontal="center" vertical="center" readingOrder="2"/>
    </xf>
    <xf numFmtId="0" fontId="4" fillId="3" borderId="1" xfId="0" applyFont="1" applyFill="1" applyBorder="1" applyAlignment="1">
      <alignment horizontal="right" vertical="center" wrapText="1" readingOrder="2"/>
    </xf>
    <xf numFmtId="0" fontId="5" fillId="0" borderId="1" xfId="0" applyFont="1" applyBorder="1" applyAlignment="1">
      <alignment horizontal="right" vertical="center" readingOrder="2"/>
    </xf>
    <xf numFmtId="0" fontId="4" fillId="0" borderId="1" xfId="0" applyFont="1" applyBorder="1" applyAlignment="1">
      <alignment horizontal="right" vertical="center" readingOrder="2"/>
    </xf>
  </cellXfs>
  <cellStyles count="4">
    <cellStyle name="Comma" xfId="1" builtinId="3"/>
    <cellStyle name="Normal" xfId="0" builtinId="0"/>
    <cellStyle name="Percent" xfId="2" builtinId="5"/>
    <cellStyle name="רע" xfId="3" builtinId="2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37164D-3C12-419D-B8DE-64F452A6E3BB}">
  <dimension ref="A1:T78"/>
  <sheetViews>
    <sheetView rightToLeft="1" tabSelected="1" workbookViewId="0">
      <selection activeCell="B1" sqref="B1:T1"/>
    </sheetView>
  </sheetViews>
  <sheetFormatPr defaultColWidth="8.75" defaultRowHeight="15" x14ac:dyDescent="0.2"/>
  <cols>
    <col min="1" max="1" width="4.25" customWidth="1"/>
    <col min="2" max="2" width="24.875" customWidth="1"/>
    <col min="4" max="4" width="19.25" customWidth="1"/>
    <col min="5" max="5" width="11.25" customWidth="1"/>
    <col min="7" max="7" width="11" customWidth="1"/>
    <col min="8" max="8" width="9.875" customWidth="1"/>
    <col min="9" max="9" width="7.75" customWidth="1"/>
    <col min="10" max="10" width="10.25" bestFit="1" customWidth="1"/>
    <col min="11" max="11" width="19.625" customWidth="1"/>
    <col min="12" max="12" width="10.25" customWidth="1"/>
    <col min="13" max="13" width="14.25" style="22" customWidth="1"/>
    <col min="14" max="14" width="13.625" style="23" bestFit="1" customWidth="1"/>
    <col min="15" max="15" width="13.875" customWidth="1"/>
    <col min="16" max="16" width="22.5" style="20" customWidth="1"/>
    <col min="17" max="17" width="12.75" style="20" customWidth="1"/>
    <col min="18" max="19" width="15" style="20" customWidth="1"/>
    <col min="20" max="20" width="10.875" style="21" customWidth="1"/>
  </cols>
  <sheetData>
    <row r="1" spans="1:20" ht="20.25" x14ac:dyDescent="0.2">
      <c r="A1" s="72"/>
      <c r="B1" s="73" t="s">
        <v>31</v>
      </c>
      <c r="C1" s="73"/>
      <c r="D1" s="73"/>
      <c r="E1" s="73"/>
      <c r="F1" s="73"/>
      <c r="G1" s="73"/>
      <c r="H1" s="73"/>
      <c r="I1" s="73"/>
      <c r="J1" s="73"/>
      <c r="K1" s="73"/>
      <c r="L1" s="73"/>
      <c r="M1" s="73"/>
      <c r="N1" s="73"/>
      <c r="O1" s="73"/>
      <c r="P1" s="73"/>
      <c r="Q1" s="73"/>
      <c r="R1" s="73"/>
      <c r="S1" s="73"/>
      <c r="T1" s="73"/>
    </row>
    <row r="2" spans="1:20" ht="14.25" x14ac:dyDescent="0.2">
      <c r="A2" s="72"/>
      <c r="B2" s="74" t="s">
        <v>29</v>
      </c>
      <c r="C2" s="74"/>
      <c r="D2" s="74"/>
      <c r="E2" s="74"/>
      <c r="F2" s="74"/>
      <c r="G2" s="74"/>
      <c r="H2" s="74"/>
      <c r="I2" s="74"/>
      <c r="J2" s="74"/>
      <c r="K2" s="74"/>
      <c r="L2" s="74"/>
      <c r="M2" s="74"/>
      <c r="N2" s="74"/>
      <c r="O2" s="74"/>
      <c r="P2" s="74"/>
      <c r="Q2" s="74"/>
      <c r="R2" s="74"/>
      <c r="S2" s="74"/>
      <c r="T2" s="74"/>
    </row>
    <row r="3" spans="1:20" ht="15.75" x14ac:dyDescent="0.2">
      <c r="A3" s="72"/>
      <c r="B3" s="75" t="s">
        <v>0</v>
      </c>
      <c r="C3" s="75"/>
      <c r="D3" s="75"/>
      <c r="E3" s="75"/>
      <c r="F3" s="75"/>
      <c r="G3" s="75"/>
      <c r="H3" s="75"/>
      <c r="I3" s="75"/>
      <c r="J3" s="75"/>
      <c r="K3" s="75"/>
      <c r="L3" s="75"/>
      <c r="M3" s="75"/>
      <c r="N3" s="75"/>
      <c r="O3" s="75"/>
      <c r="P3" s="75"/>
      <c r="Q3" s="75"/>
      <c r="R3" s="75"/>
      <c r="S3" s="75"/>
      <c r="T3" s="75"/>
    </row>
    <row r="4" spans="1:20" ht="14.25" x14ac:dyDescent="0.2">
      <c r="A4" s="72"/>
      <c r="B4" s="76" t="s">
        <v>1</v>
      </c>
      <c r="C4" s="76"/>
      <c r="D4" s="76"/>
      <c r="E4" s="76"/>
      <c r="F4" s="76"/>
      <c r="G4" s="76"/>
      <c r="H4" s="76"/>
      <c r="I4" s="76"/>
      <c r="J4" s="76"/>
      <c r="K4" s="76"/>
      <c r="L4" s="76"/>
      <c r="M4" s="76"/>
      <c r="N4" s="76"/>
      <c r="O4" s="76"/>
      <c r="P4" s="76"/>
      <c r="Q4" s="76"/>
      <c r="R4" s="76"/>
      <c r="S4" s="76"/>
      <c r="T4" s="76"/>
    </row>
    <row r="5" spans="1:20" ht="14.25" x14ac:dyDescent="0.2">
      <c r="A5" s="72"/>
      <c r="B5" s="76" t="s">
        <v>2</v>
      </c>
      <c r="C5" s="76"/>
      <c r="D5" s="76"/>
      <c r="E5" s="76"/>
      <c r="F5" s="76"/>
      <c r="G5" s="76"/>
      <c r="H5" s="76"/>
      <c r="I5" s="76"/>
      <c r="J5" s="76"/>
      <c r="K5" s="76"/>
      <c r="L5" s="76"/>
      <c r="M5" s="76"/>
      <c r="N5" s="76"/>
      <c r="O5" s="76"/>
      <c r="P5" s="76"/>
      <c r="Q5" s="76"/>
      <c r="R5" s="76"/>
      <c r="S5" s="76"/>
      <c r="T5" s="76"/>
    </row>
    <row r="6" spans="1:20" s="6" customFormat="1" ht="63" x14ac:dyDescent="0.2">
      <c r="A6" s="72"/>
      <c r="B6" s="1" t="s">
        <v>3</v>
      </c>
      <c r="C6" s="1" t="s">
        <v>4</v>
      </c>
      <c r="D6" s="1" t="s">
        <v>5</v>
      </c>
      <c r="E6" s="1" t="s">
        <v>6</v>
      </c>
      <c r="F6" s="1" t="s">
        <v>7</v>
      </c>
      <c r="G6" s="1" t="s">
        <v>8</v>
      </c>
      <c r="H6" s="1" t="s">
        <v>9</v>
      </c>
      <c r="I6" s="1" t="s">
        <v>10</v>
      </c>
      <c r="J6" s="1" t="s">
        <v>11</v>
      </c>
      <c r="K6" s="1" t="s">
        <v>12</v>
      </c>
      <c r="L6" s="2" t="s">
        <v>13</v>
      </c>
      <c r="M6" s="3" t="s">
        <v>14</v>
      </c>
      <c r="N6" s="4" t="s">
        <v>15</v>
      </c>
      <c r="O6" s="1" t="s">
        <v>16</v>
      </c>
      <c r="P6" s="1" t="s">
        <v>17</v>
      </c>
      <c r="Q6" s="1" t="s">
        <v>18</v>
      </c>
      <c r="R6" s="5" t="s">
        <v>19</v>
      </c>
      <c r="S6" s="5" t="s">
        <v>20</v>
      </c>
      <c r="T6" s="1" t="s">
        <v>21</v>
      </c>
    </row>
    <row r="7" spans="1:20" ht="15.75" x14ac:dyDescent="0.2">
      <c r="A7" s="57" t="s">
        <v>32</v>
      </c>
      <c r="B7" s="58"/>
      <c r="C7" s="58"/>
      <c r="D7" s="58"/>
      <c r="E7" s="58"/>
      <c r="F7" s="58"/>
      <c r="G7" s="58"/>
      <c r="H7" s="58"/>
      <c r="I7" s="58"/>
      <c r="J7" s="58"/>
      <c r="K7" s="58"/>
      <c r="L7" s="58"/>
      <c r="M7" s="58"/>
      <c r="N7" s="58"/>
      <c r="O7" s="58"/>
      <c r="P7" s="58"/>
      <c r="Q7" s="58"/>
      <c r="R7" s="58"/>
      <c r="S7" s="58"/>
      <c r="T7" s="59"/>
    </row>
    <row r="8" spans="1:20" ht="63" customHeight="1" x14ac:dyDescent="0.2">
      <c r="A8" s="47">
        <v>1</v>
      </c>
      <c r="B8" s="8" t="s">
        <v>33</v>
      </c>
      <c r="C8" s="8" t="s">
        <v>34</v>
      </c>
      <c r="D8" s="9">
        <v>23009</v>
      </c>
      <c r="E8" s="10" t="s">
        <v>35</v>
      </c>
      <c r="F8" s="10" t="s">
        <v>30</v>
      </c>
      <c r="G8" s="11" t="s">
        <v>36</v>
      </c>
      <c r="H8" s="11" t="s">
        <v>22</v>
      </c>
      <c r="I8" s="12">
        <v>100</v>
      </c>
      <c r="J8" s="11" t="s">
        <v>26</v>
      </c>
      <c r="K8" s="25">
        <v>210</v>
      </c>
      <c r="L8" s="26">
        <v>600</v>
      </c>
      <c r="M8" s="13">
        <f>L8*K8</f>
        <v>126000</v>
      </c>
      <c r="N8" s="11">
        <f>M8*117/100</f>
        <v>147420</v>
      </c>
      <c r="O8" s="5" t="s">
        <v>37</v>
      </c>
      <c r="P8" s="5" t="s">
        <v>38</v>
      </c>
      <c r="Q8" s="14"/>
      <c r="R8" s="27">
        <f>N8*(100-Q8)/100</f>
        <v>147420</v>
      </c>
      <c r="S8" s="24" t="s">
        <v>25</v>
      </c>
      <c r="T8" s="7"/>
    </row>
    <row r="9" spans="1:20" ht="14.25" x14ac:dyDescent="0.2">
      <c r="A9" s="47"/>
      <c r="B9" s="69" t="s">
        <v>39</v>
      </c>
      <c r="C9" s="70"/>
      <c r="D9" s="70"/>
      <c r="E9" s="70"/>
      <c r="F9" s="70"/>
      <c r="G9" s="70"/>
      <c r="H9" s="70"/>
      <c r="I9" s="70"/>
      <c r="J9" s="70"/>
      <c r="K9" s="70"/>
      <c r="L9" s="70"/>
      <c r="M9" s="70"/>
      <c r="N9" s="70"/>
      <c r="O9" s="70"/>
      <c r="P9" s="70"/>
      <c r="Q9" s="70"/>
      <c r="R9" s="70"/>
      <c r="S9" s="70"/>
      <c r="T9" s="71"/>
    </row>
    <row r="10" spans="1:20" ht="15.75" x14ac:dyDescent="0.2">
      <c r="A10" s="57" t="s">
        <v>40</v>
      </c>
      <c r="B10" s="58"/>
      <c r="C10" s="58"/>
      <c r="D10" s="58"/>
      <c r="E10" s="58"/>
      <c r="F10" s="58"/>
      <c r="G10" s="58"/>
      <c r="H10" s="58"/>
      <c r="I10" s="58"/>
      <c r="J10" s="58"/>
      <c r="K10" s="58"/>
      <c r="L10" s="58"/>
      <c r="M10" s="58"/>
      <c r="N10" s="58"/>
      <c r="O10" s="58"/>
      <c r="P10" s="58"/>
      <c r="Q10" s="58"/>
      <c r="R10" s="58"/>
      <c r="S10" s="58"/>
      <c r="T10" s="59"/>
    </row>
    <row r="11" spans="1:20" ht="14.25" x14ac:dyDescent="0.2">
      <c r="A11" s="47">
        <v>2</v>
      </c>
      <c r="B11" s="48" t="s">
        <v>41</v>
      </c>
      <c r="C11" s="48" t="s">
        <v>34</v>
      </c>
      <c r="D11" s="50">
        <v>23012</v>
      </c>
      <c r="E11" s="52" t="s">
        <v>42</v>
      </c>
      <c r="F11" s="52" t="s">
        <v>30</v>
      </c>
      <c r="G11" s="11" t="s">
        <v>43</v>
      </c>
      <c r="H11" s="11" t="s">
        <v>22</v>
      </c>
      <c r="I11" s="12">
        <v>100</v>
      </c>
      <c r="J11" s="11" t="s">
        <v>44</v>
      </c>
      <c r="K11" s="25">
        <v>6000</v>
      </c>
      <c r="L11" s="26">
        <v>1</v>
      </c>
      <c r="M11" s="13">
        <f>L11*K11</f>
        <v>6000</v>
      </c>
      <c r="N11" s="11">
        <f>M11*117/100</f>
        <v>7020</v>
      </c>
      <c r="O11" s="66" t="s">
        <v>27</v>
      </c>
      <c r="P11" s="38"/>
      <c r="Q11" s="39"/>
      <c r="R11" s="41">
        <f>N11*(100-Q11)/100</f>
        <v>7020</v>
      </c>
      <c r="S11" s="43" t="s">
        <v>25</v>
      </c>
      <c r="T11" s="45"/>
    </row>
    <row r="12" spans="1:20" ht="25.5" x14ac:dyDescent="0.2">
      <c r="A12" s="47"/>
      <c r="B12" s="49"/>
      <c r="C12" s="49"/>
      <c r="D12" s="51"/>
      <c r="E12" s="53"/>
      <c r="F12" s="53"/>
      <c r="G12" s="19" t="s">
        <v>45</v>
      </c>
      <c r="H12" s="19" t="s">
        <v>22</v>
      </c>
      <c r="I12" s="16">
        <v>83</v>
      </c>
      <c r="J12" s="28" t="s">
        <v>44</v>
      </c>
      <c r="K12" s="18">
        <v>8000</v>
      </c>
      <c r="L12" s="29">
        <v>1</v>
      </c>
      <c r="M12" s="17">
        <f>L12*K12</f>
        <v>8000</v>
      </c>
      <c r="N12" s="15">
        <f>M12*117/100</f>
        <v>9360</v>
      </c>
      <c r="O12" s="67"/>
      <c r="P12" s="38"/>
      <c r="Q12" s="40"/>
      <c r="R12" s="42"/>
      <c r="S12" s="44"/>
      <c r="T12" s="46"/>
    </row>
    <row r="13" spans="1:20" ht="14.25" x14ac:dyDescent="0.2">
      <c r="A13" s="47"/>
      <c r="B13" s="49"/>
      <c r="C13" s="49"/>
      <c r="D13" s="51"/>
      <c r="E13" s="53"/>
      <c r="F13" s="53"/>
      <c r="G13" s="19" t="s">
        <v>46</v>
      </c>
      <c r="H13" s="19" t="s">
        <v>22</v>
      </c>
      <c r="I13" s="16">
        <v>72</v>
      </c>
      <c r="J13" s="28" t="s">
        <v>44</v>
      </c>
      <c r="K13" s="18">
        <v>10000</v>
      </c>
      <c r="L13" s="29">
        <v>1</v>
      </c>
      <c r="M13" s="17">
        <f>L13*K13</f>
        <v>10000</v>
      </c>
      <c r="N13" s="15">
        <f>M13*117/100</f>
        <v>11700</v>
      </c>
      <c r="O13" s="67"/>
      <c r="P13" s="38"/>
      <c r="Q13" s="40"/>
      <c r="R13" s="42"/>
      <c r="S13" s="44"/>
      <c r="T13" s="46"/>
    </row>
    <row r="14" spans="1:20" ht="25.5" x14ac:dyDescent="0.2">
      <c r="A14" s="47"/>
      <c r="B14" s="49"/>
      <c r="C14" s="49"/>
      <c r="D14" s="51"/>
      <c r="E14" s="53"/>
      <c r="F14" s="53"/>
      <c r="G14" s="19" t="s">
        <v>47</v>
      </c>
      <c r="H14" s="19" t="s">
        <v>22</v>
      </c>
      <c r="I14" s="16">
        <v>68</v>
      </c>
      <c r="J14" s="28" t="s">
        <v>44</v>
      </c>
      <c r="K14" s="18">
        <v>11000</v>
      </c>
      <c r="L14" s="29">
        <v>1</v>
      </c>
      <c r="M14" s="17">
        <f>L14*K14</f>
        <v>11000</v>
      </c>
      <c r="N14" s="15">
        <f>M14*117/100</f>
        <v>12870</v>
      </c>
      <c r="O14" s="68"/>
      <c r="P14" s="38"/>
      <c r="Q14" s="40"/>
      <c r="R14" s="42"/>
      <c r="S14" s="44"/>
      <c r="T14" s="46"/>
    </row>
    <row r="15" spans="1:20" ht="14.25" x14ac:dyDescent="0.2">
      <c r="A15" s="47"/>
      <c r="B15" s="54" t="s">
        <v>48</v>
      </c>
      <c r="C15" s="55"/>
      <c r="D15" s="55"/>
      <c r="E15" s="55"/>
      <c r="F15" s="55"/>
      <c r="G15" s="55"/>
      <c r="H15" s="55"/>
      <c r="I15" s="55"/>
      <c r="J15" s="55"/>
      <c r="K15" s="55"/>
      <c r="L15" s="55"/>
      <c r="M15" s="55"/>
      <c r="N15" s="55"/>
      <c r="O15" s="55"/>
      <c r="P15" s="55"/>
      <c r="Q15" s="55"/>
      <c r="R15" s="55"/>
      <c r="S15" s="55"/>
      <c r="T15" s="56"/>
    </row>
    <row r="16" spans="1:20" ht="15.75" x14ac:dyDescent="0.2">
      <c r="A16" s="57" t="s">
        <v>49</v>
      </c>
      <c r="B16" s="58"/>
      <c r="C16" s="58"/>
      <c r="D16" s="58"/>
      <c r="E16" s="58"/>
      <c r="F16" s="58"/>
      <c r="G16" s="58"/>
      <c r="H16" s="58"/>
      <c r="I16" s="58"/>
      <c r="J16" s="58"/>
      <c r="K16" s="58"/>
      <c r="L16" s="58"/>
      <c r="M16" s="58"/>
      <c r="N16" s="58"/>
      <c r="O16" s="58"/>
      <c r="P16" s="58"/>
      <c r="Q16" s="58"/>
      <c r="R16" s="58"/>
      <c r="S16" s="58"/>
      <c r="T16" s="59"/>
    </row>
    <row r="17" spans="1:20" ht="14.25" x14ac:dyDescent="0.2">
      <c r="A17" s="47">
        <v>3</v>
      </c>
      <c r="B17" s="48" t="s">
        <v>50</v>
      </c>
      <c r="C17" s="48" t="s">
        <v>34</v>
      </c>
      <c r="D17" s="50">
        <v>23012</v>
      </c>
      <c r="E17" s="52" t="s">
        <v>42</v>
      </c>
      <c r="F17" s="52" t="s">
        <v>30</v>
      </c>
      <c r="G17" s="11" t="s">
        <v>51</v>
      </c>
      <c r="H17" s="11" t="s">
        <v>22</v>
      </c>
      <c r="I17" s="12">
        <v>100</v>
      </c>
      <c r="J17" s="11" t="s">
        <v>44</v>
      </c>
      <c r="K17" s="25">
        <v>6000</v>
      </c>
      <c r="L17" s="26">
        <v>1</v>
      </c>
      <c r="M17" s="13">
        <f>L17*K17</f>
        <v>6000</v>
      </c>
      <c r="N17" s="11">
        <f>M17*117/100</f>
        <v>7020</v>
      </c>
      <c r="O17" s="66" t="s">
        <v>27</v>
      </c>
      <c r="P17" s="38"/>
      <c r="Q17" s="39"/>
      <c r="R17" s="41">
        <f>N17*(100-Q17)/100</f>
        <v>7020</v>
      </c>
      <c r="S17" s="43" t="s">
        <v>25</v>
      </c>
      <c r="T17" s="45"/>
    </row>
    <row r="18" spans="1:20" ht="25.5" x14ac:dyDescent="0.2">
      <c r="A18" s="47"/>
      <c r="B18" s="49"/>
      <c r="C18" s="49"/>
      <c r="D18" s="51"/>
      <c r="E18" s="53"/>
      <c r="F18" s="53"/>
      <c r="G18" s="19" t="s">
        <v>45</v>
      </c>
      <c r="H18" s="19" t="s">
        <v>22</v>
      </c>
      <c r="I18" s="16">
        <v>83</v>
      </c>
      <c r="J18" s="28" t="s">
        <v>44</v>
      </c>
      <c r="K18" s="18">
        <v>8000</v>
      </c>
      <c r="L18" s="29">
        <v>1</v>
      </c>
      <c r="M18" s="17">
        <f>L18*K18</f>
        <v>8000</v>
      </c>
      <c r="N18" s="15">
        <f>M18*117/100</f>
        <v>9360</v>
      </c>
      <c r="O18" s="67"/>
      <c r="P18" s="38"/>
      <c r="Q18" s="40"/>
      <c r="R18" s="42"/>
      <c r="S18" s="44"/>
      <c r="T18" s="46"/>
    </row>
    <row r="19" spans="1:20" ht="14.25" x14ac:dyDescent="0.2">
      <c r="A19" s="47"/>
      <c r="B19" s="49"/>
      <c r="C19" s="49"/>
      <c r="D19" s="51"/>
      <c r="E19" s="53"/>
      <c r="F19" s="53"/>
      <c r="G19" s="19" t="s">
        <v>46</v>
      </c>
      <c r="H19" s="19" t="s">
        <v>22</v>
      </c>
      <c r="I19" s="16">
        <v>72</v>
      </c>
      <c r="J19" s="28" t="s">
        <v>44</v>
      </c>
      <c r="K19" s="18">
        <v>10000</v>
      </c>
      <c r="L19" s="29">
        <v>1</v>
      </c>
      <c r="M19" s="17">
        <f>L19*K19</f>
        <v>10000</v>
      </c>
      <c r="N19" s="15">
        <f>M19*117/100</f>
        <v>11700</v>
      </c>
      <c r="O19" s="67"/>
      <c r="P19" s="38"/>
      <c r="Q19" s="40"/>
      <c r="R19" s="42"/>
      <c r="S19" s="44"/>
      <c r="T19" s="46"/>
    </row>
    <row r="20" spans="1:20" ht="14.25" customHeight="1" x14ac:dyDescent="0.2">
      <c r="A20" s="47"/>
      <c r="B20" s="49"/>
      <c r="C20" s="49"/>
      <c r="D20" s="51"/>
      <c r="E20" s="53"/>
      <c r="F20" s="53"/>
      <c r="G20" s="19" t="s">
        <v>47</v>
      </c>
      <c r="H20" s="19" t="s">
        <v>22</v>
      </c>
      <c r="I20" s="16">
        <v>58</v>
      </c>
      <c r="J20" s="28" t="s">
        <v>44</v>
      </c>
      <c r="K20" s="18">
        <v>15000</v>
      </c>
      <c r="L20" s="29">
        <v>1</v>
      </c>
      <c r="M20" s="17">
        <f>L20*K20</f>
        <v>15000</v>
      </c>
      <c r="N20" s="15">
        <f>M20*117/100</f>
        <v>17550</v>
      </c>
      <c r="O20" s="68"/>
      <c r="P20" s="38"/>
      <c r="Q20" s="40"/>
      <c r="R20" s="42"/>
      <c r="S20" s="44"/>
      <c r="T20" s="46"/>
    </row>
    <row r="21" spans="1:20" ht="14.25" x14ac:dyDescent="0.2">
      <c r="A21" s="47"/>
      <c r="B21" s="54" t="s">
        <v>52</v>
      </c>
      <c r="C21" s="55"/>
      <c r="D21" s="55"/>
      <c r="E21" s="55"/>
      <c r="F21" s="55"/>
      <c r="G21" s="55"/>
      <c r="H21" s="55"/>
      <c r="I21" s="55"/>
      <c r="J21" s="55"/>
      <c r="K21" s="55"/>
      <c r="L21" s="55"/>
      <c r="M21" s="55"/>
      <c r="N21" s="55"/>
      <c r="O21" s="55"/>
      <c r="P21" s="55"/>
      <c r="Q21" s="55"/>
      <c r="R21" s="55"/>
      <c r="S21" s="55"/>
      <c r="T21" s="56"/>
    </row>
    <row r="22" spans="1:20" ht="15.75" x14ac:dyDescent="0.2">
      <c r="A22" s="57" t="s">
        <v>53</v>
      </c>
      <c r="B22" s="58"/>
      <c r="C22" s="58"/>
      <c r="D22" s="58"/>
      <c r="E22" s="58"/>
      <c r="F22" s="58"/>
      <c r="G22" s="58"/>
      <c r="H22" s="58"/>
      <c r="I22" s="58"/>
      <c r="J22" s="58"/>
      <c r="K22" s="58"/>
      <c r="L22" s="58"/>
      <c r="M22" s="58"/>
      <c r="N22" s="58"/>
      <c r="O22" s="58"/>
      <c r="P22" s="58"/>
      <c r="Q22" s="58"/>
      <c r="R22" s="58"/>
      <c r="S22" s="58"/>
      <c r="T22" s="59"/>
    </row>
    <row r="23" spans="1:20" ht="69.75" customHeight="1" x14ac:dyDescent="0.2">
      <c r="A23" s="47">
        <v>4</v>
      </c>
      <c r="B23" s="8" t="s">
        <v>54</v>
      </c>
      <c r="C23" s="8" t="s">
        <v>34</v>
      </c>
      <c r="D23" s="9">
        <v>23009</v>
      </c>
      <c r="E23" s="10" t="s">
        <v>55</v>
      </c>
      <c r="F23" s="10" t="s">
        <v>30</v>
      </c>
      <c r="G23" s="11" t="s">
        <v>56</v>
      </c>
      <c r="H23" s="11" t="s">
        <v>22</v>
      </c>
      <c r="I23" s="12">
        <v>100</v>
      </c>
      <c r="J23" s="11" t="s">
        <v>26</v>
      </c>
      <c r="K23" s="25">
        <v>301</v>
      </c>
      <c r="L23" s="26">
        <v>720</v>
      </c>
      <c r="M23" s="13">
        <f>L23*K23</f>
        <v>216720</v>
      </c>
      <c r="N23" s="11">
        <f>M23*117/100</f>
        <v>253562.4</v>
      </c>
      <c r="O23" s="5" t="s">
        <v>37</v>
      </c>
      <c r="P23" s="5" t="s">
        <v>38</v>
      </c>
      <c r="Q23" s="14"/>
      <c r="R23" s="27">
        <f>N23*(100-Q23)/100</f>
        <v>253562.4</v>
      </c>
      <c r="S23" s="24" t="s">
        <v>25</v>
      </c>
      <c r="T23" s="7"/>
    </row>
    <row r="24" spans="1:20" ht="14.25" x14ac:dyDescent="0.2">
      <c r="A24" s="47"/>
      <c r="B24" s="54" t="s">
        <v>57</v>
      </c>
      <c r="C24" s="55"/>
      <c r="D24" s="55"/>
      <c r="E24" s="55"/>
      <c r="F24" s="55"/>
      <c r="G24" s="55"/>
      <c r="H24" s="55"/>
      <c r="I24" s="55"/>
      <c r="J24" s="55"/>
      <c r="K24" s="55"/>
      <c r="L24" s="55"/>
      <c r="M24" s="55"/>
      <c r="N24" s="55"/>
      <c r="O24" s="55"/>
      <c r="P24" s="55"/>
      <c r="Q24" s="55"/>
      <c r="R24" s="55"/>
      <c r="S24" s="55"/>
      <c r="T24" s="56"/>
    </row>
    <row r="25" spans="1:20" ht="15.75" x14ac:dyDescent="0.2">
      <c r="A25" s="57" t="s">
        <v>58</v>
      </c>
      <c r="B25" s="58"/>
      <c r="C25" s="58"/>
      <c r="D25" s="58"/>
      <c r="E25" s="58"/>
      <c r="F25" s="58"/>
      <c r="G25" s="58"/>
      <c r="H25" s="58"/>
      <c r="I25" s="58"/>
      <c r="J25" s="58"/>
      <c r="K25" s="58"/>
      <c r="L25" s="58"/>
      <c r="M25" s="58"/>
      <c r="N25" s="58"/>
      <c r="O25" s="58"/>
      <c r="P25" s="58"/>
      <c r="Q25" s="58"/>
      <c r="R25" s="58"/>
      <c r="S25" s="58"/>
      <c r="T25" s="59"/>
    </row>
    <row r="26" spans="1:20" ht="27" customHeight="1" x14ac:dyDescent="0.2">
      <c r="A26" s="47">
        <v>5</v>
      </c>
      <c r="B26" s="48" t="s">
        <v>59</v>
      </c>
      <c r="C26" s="48" t="s">
        <v>34</v>
      </c>
      <c r="D26" s="50">
        <v>23012</v>
      </c>
      <c r="E26" s="52" t="s">
        <v>60</v>
      </c>
      <c r="F26" s="52" t="s">
        <v>30</v>
      </c>
      <c r="G26" s="11" t="s">
        <v>61</v>
      </c>
      <c r="H26" s="11" t="s">
        <v>22</v>
      </c>
      <c r="I26" s="12">
        <v>100</v>
      </c>
      <c r="J26" s="11" t="s">
        <v>44</v>
      </c>
      <c r="K26" s="25">
        <v>19000</v>
      </c>
      <c r="L26" s="26">
        <v>1</v>
      </c>
      <c r="M26" s="13">
        <f>L26*K26</f>
        <v>19000</v>
      </c>
      <c r="N26" s="11">
        <f>M26*117/100</f>
        <v>22230</v>
      </c>
      <c r="O26" s="38" t="s">
        <v>27</v>
      </c>
      <c r="P26" s="38"/>
      <c r="Q26" s="39"/>
      <c r="R26" s="41">
        <f>N26*(100-Q26)/100</f>
        <v>22230</v>
      </c>
      <c r="S26" s="43" t="s">
        <v>25</v>
      </c>
      <c r="T26" s="45"/>
    </row>
    <row r="27" spans="1:20" ht="20.25" customHeight="1" x14ac:dyDescent="0.2">
      <c r="A27" s="47"/>
      <c r="B27" s="49"/>
      <c r="C27" s="49"/>
      <c r="D27" s="51"/>
      <c r="E27" s="53"/>
      <c r="F27" s="53"/>
      <c r="G27" s="19" t="s">
        <v>62</v>
      </c>
      <c r="H27" s="19" t="s">
        <v>22</v>
      </c>
      <c r="I27" s="16">
        <v>93</v>
      </c>
      <c r="J27" s="15" t="s">
        <v>44</v>
      </c>
      <c r="K27" s="18">
        <v>21000</v>
      </c>
      <c r="L27" s="29">
        <v>1</v>
      </c>
      <c r="M27" s="17">
        <f>L27*K27</f>
        <v>21000</v>
      </c>
      <c r="N27" s="15">
        <f>M27*117/100</f>
        <v>24570</v>
      </c>
      <c r="O27" s="38"/>
      <c r="P27" s="38"/>
      <c r="Q27" s="40"/>
      <c r="R27" s="42"/>
      <c r="S27" s="44"/>
      <c r="T27" s="46"/>
    </row>
    <row r="28" spans="1:20" ht="21.75" customHeight="1" x14ac:dyDescent="0.2">
      <c r="A28" s="47"/>
      <c r="B28" s="49"/>
      <c r="C28" s="49"/>
      <c r="D28" s="51"/>
      <c r="E28" s="53"/>
      <c r="F28" s="53"/>
      <c r="G28" s="19" t="s">
        <v>63</v>
      </c>
      <c r="H28" s="19" t="s">
        <v>22</v>
      </c>
      <c r="I28" s="16">
        <v>67</v>
      </c>
      <c r="J28" s="15" t="s">
        <v>44</v>
      </c>
      <c r="K28" s="18">
        <v>35960</v>
      </c>
      <c r="L28" s="29">
        <v>1</v>
      </c>
      <c r="M28" s="17">
        <f>L28*K28</f>
        <v>35960</v>
      </c>
      <c r="N28" s="15">
        <f>M28*117/100</f>
        <v>42073.2</v>
      </c>
      <c r="O28" s="38"/>
      <c r="P28" s="38"/>
      <c r="Q28" s="40"/>
      <c r="R28" s="42"/>
      <c r="S28" s="44"/>
      <c r="T28" s="46"/>
    </row>
    <row r="29" spans="1:20" ht="19.5" customHeight="1" x14ac:dyDescent="0.2">
      <c r="A29" s="47"/>
      <c r="B29" s="49"/>
      <c r="C29" s="49"/>
      <c r="D29" s="51"/>
      <c r="E29" s="53"/>
      <c r="F29" s="53"/>
      <c r="G29" s="19" t="s">
        <v>64</v>
      </c>
      <c r="H29" s="19" t="s">
        <v>22</v>
      </c>
      <c r="I29" s="16">
        <v>60</v>
      </c>
      <c r="J29" s="15" t="s">
        <v>44</v>
      </c>
      <c r="K29" s="18">
        <v>45000</v>
      </c>
      <c r="L29" s="29">
        <v>1</v>
      </c>
      <c r="M29" s="17">
        <f>L29*K29</f>
        <v>45000</v>
      </c>
      <c r="N29" s="15">
        <f>M29*117/100</f>
        <v>52650</v>
      </c>
      <c r="O29" s="38"/>
      <c r="P29" s="38"/>
      <c r="Q29" s="40"/>
      <c r="R29" s="42"/>
      <c r="S29" s="44"/>
      <c r="T29" s="46"/>
    </row>
    <row r="30" spans="1:20" ht="29.25" customHeight="1" x14ac:dyDescent="0.2">
      <c r="A30" s="47"/>
      <c r="B30" s="49"/>
      <c r="C30" s="49"/>
      <c r="D30" s="51"/>
      <c r="E30" s="53"/>
      <c r="F30" s="53"/>
      <c r="G30" s="19" t="s">
        <v>65</v>
      </c>
      <c r="H30" s="19" t="s">
        <v>22</v>
      </c>
      <c r="I30" s="16">
        <v>57</v>
      </c>
      <c r="J30" s="15" t="s">
        <v>44</v>
      </c>
      <c r="K30" s="18">
        <v>50040</v>
      </c>
      <c r="L30" s="29">
        <v>1</v>
      </c>
      <c r="M30" s="17">
        <f>L30*K30</f>
        <v>50040</v>
      </c>
      <c r="N30" s="15">
        <f>M30*117/100</f>
        <v>58546.8</v>
      </c>
      <c r="O30" s="38"/>
      <c r="P30" s="38"/>
      <c r="Q30" s="40"/>
      <c r="R30" s="42"/>
      <c r="S30" s="44"/>
      <c r="T30" s="46"/>
    </row>
    <row r="31" spans="1:20" ht="14.25" x14ac:dyDescent="0.2">
      <c r="A31" s="47"/>
      <c r="B31" s="54" t="s">
        <v>66</v>
      </c>
      <c r="C31" s="55"/>
      <c r="D31" s="55"/>
      <c r="E31" s="55"/>
      <c r="F31" s="55"/>
      <c r="G31" s="55"/>
      <c r="H31" s="55"/>
      <c r="I31" s="55"/>
      <c r="J31" s="55"/>
      <c r="K31" s="55"/>
      <c r="L31" s="55"/>
      <c r="M31" s="55"/>
      <c r="N31" s="55"/>
      <c r="O31" s="55"/>
      <c r="P31" s="55"/>
      <c r="Q31" s="55"/>
      <c r="R31" s="55"/>
      <c r="S31" s="55"/>
      <c r="T31" s="56"/>
    </row>
    <row r="32" spans="1:20" ht="15.75" x14ac:dyDescent="0.2">
      <c r="A32" s="57" t="s">
        <v>67</v>
      </c>
      <c r="B32" s="58"/>
      <c r="C32" s="58"/>
      <c r="D32" s="58"/>
      <c r="E32" s="58"/>
      <c r="F32" s="58"/>
      <c r="G32" s="58"/>
      <c r="H32" s="58"/>
      <c r="I32" s="58"/>
      <c r="J32" s="58"/>
      <c r="K32" s="58"/>
      <c r="L32" s="58"/>
      <c r="M32" s="58"/>
      <c r="N32" s="58"/>
      <c r="O32" s="58"/>
      <c r="P32" s="58"/>
      <c r="Q32" s="58"/>
      <c r="R32" s="58"/>
      <c r="S32" s="58"/>
      <c r="T32" s="59"/>
    </row>
    <row r="33" spans="1:20" ht="50.25" customHeight="1" x14ac:dyDescent="0.2">
      <c r="A33" s="47">
        <v>6</v>
      </c>
      <c r="B33" s="8" t="s">
        <v>68</v>
      </c>
      <c r="C33" s="8" t="s">
        <v>34</v>
      </c>
      <c r="D33" s="9">
        <v>2240142955</v>
      </c>
      <c r="E33" s="10" t="s">
        <v>69</v>
      </c>
      <c r="F33" s="10" t="s">
        <v>30</v>
      </c>
      <c r="G33" s="11" t="s">
        <v>70</v>
      </c>
      <c r="H33" s="11" t="s">
        <v>22</v>
      </c>
      <c r="I33" s="12">
        <v>100</v>
      </c>
      <c r="J33" s="11" t="s">
        <v>26</v>
      </c>
      <c r="K33" s="25">
        <v>200</v>
      </c>
      <c r="L33" s="26">
        <v>600</v>
      </c>
      <c r="M33" s="11">
        <f>L33*K33</f>
        <v>120000</v>
      </c>
      <c r="N33" s="11">
        <f>M33*117/100</f>
        <v>140400</v>
      </c>
      <c r="O33" s="5" t="s">
        <v>27</v>
      </c>
      <c r="P33" s="5" t="s">
        <v>71</v>
      </c>
      <c r="Q33" s="14"/>
      <c r="R33" s="27">
        <f>N33*(100-Q33)/100</f>
        <v>140400</v>
      </c>
      <c r="S33" s="24" t="s">
        <v>25</v>
      </c>
      <c r="T33" s="7"/>
    </row>
    <row r="34" spans="1:20" ht="14.25" x14ac:dyDescent="0.2">
      <c r="A34" s="47"/>
      <c r="B34" s="54" t="s">
        <v>72</v>
      </c>
      <c r="C34" s="55"/>
      <c r="D34" s="55"/>
      <c r="E34" s="55"/>
      <c r="F34" s="55"/>
      <c r="G34" s="55"/>
      <c r="H34" s="55"/>
      <c r="I34" s="55"/>
      <c r="J34" s="55"/>
      <c r="K34" s="55"/>
      <c r="L34" s="55"/>
      <c r="M34" s="55"/>
      <c r="N34" s="55"/>
      <c r="O34" s="55"/>
      <c r="P34" s="55"/>
      <c r="Q34" s="55"/>
      <c r="R34" s="55"/>
      <c r="S34" s="55"/>
      <c r="T34" s="56"/>
    </row>
    <row r="35" spans="1:20" ht="13.5" customHeight="1" x14ac:dyDescent="0.2">
      <c r="A35" s="57" t="s">
        <v>73</v>
      </c>
      <c r="B35" s="58"/>
      <c r="C35" s="58"/>
      <c r="D35" s="58"/>
      <c r="E35" s="58"/>
      <c r="F35" s="58"/>
      <c r="G35" s="58"/>
      <c r="H35" s="58"/>
      <c r="I35" s="58"/>
      <c r="J35" s="58"/>
      <c r="K35" s="58"/>
      <c r="L35" s="58"/>
      <c r="M35" s="58"/>
      <c r="N35" s="58"/>
      <c r="O35" s="58"/>
      <c r="P35" s="58"/>
      <c r="Q35" s="58"/>
      <c r="R35" s="58"/>
      <c r="S35" s="58"/>
      <c r="T35" s="59"/>
    </row>
    <row r="36" spans="1:20" ht="41.25" customHeight="1" x14ac:dyDescent="0.2">
      <c r="A36" s="47">
        <v>7</v>
      </c>
      <c r="B36" s="8" t="s">
        <v>74</v>
      </c>
      <c r="C36" s="8" t="s">
        <v>34</v>
      </c>
      <c r="D36" s="9">
        <v>2230092951</v>
      </c>
      <c r="E36" s="10" t="s">
        <v>69</v>
      </c>
      <c r="F36" s="10" t="s">
        <v>30</v>
      </c>
      <c r="G36" s="11" t="s">
        <v>75</v>
      </c>
      <c r="H36" s="11" t="s">
        <v>22</v>
      </c>
      <c r="I36" s="12">
        <v>100</v>
      </c>
      <c r="J36" s="11" t="s">
        <v>44</v>
      </c>
      <c r="K36" s="25">
        <v>1950</v>
      </c>
      <c r="L36" s="26">
        <v>1</v>
      </c>
      <c r="M36" s="11">
        <f>L36*K36</f>
        <v>1950</v>
      </c>
      <c r="N36" s="11">
        <f>M36*117/100</f>
        <v>2281.5</v>
      </c>
      <c r="O36" s="5" t="s">
        <v>28</v>
      </c>
      <c r="P36" s="5"/>
      <c r="Q36" s="14"/>
      <c r="R36" s="27">
        <f>N36*(100-Q36)/100</f>
        <v>2281.5</v>
      </c>
      <c r="S36" s="24" t="s">
        <v>25</v>
      </c>
      <c r="T36" s="7"/>
    </row>
    <row r="37" spans="1:20" ht="14.25" x14ac:dyDescent="0.2">
      <c r="A37" s="47"/>
      <c r="B37" s="54" t="s">
        <v>76</v>
      </c>
      <c r="C37" s="55"/>
      <c r="D37" s="55"/>
      <c r="E37" s="55"/>
      <c r="F37" s="55"/>
      <c r="G37" s="55"/>
      <c r="H37" s="55"/>
      <c r="I37" s="55"/>
      <c r="J37" s="55"/>
      <c r="K37" s="55"/>
      <c r="L37" s="55"/>
      <c r="M37" s="55"/>
      <c r="N37" s="55"/>
      <c r="O37" s="55"/>
      <c r="P37" s="55"/>
      <c r="Q37" s="55"/>
      <c r="R37" s="55"/>
      <c r="S37" s="55"/>
      <c r="T37" s="56"/>
    </row>
    <row r="38" spans="1:20" ht="15.75" x14ac:dyDescent="0.2">
      <c r="A38" s="57" t="s">
        <v>77</v>
      </c>
      <c r="B38" s="58"/>
      <c r="C38" s="58"/>
      <c r="D38" s="58"/>
      <c r="E38" s="58"/>
      <c r="F38" s="58"/>
      <c r="G38" s="58"/>
      <c r="H38" s="58"/>
      <c r="I38" s="58"/>
      <c r="J38" s="58"/>
      <c r="K38" s="58"/>
      <c r="L38" s="58"/>
      <c r="M38" s="58"/>
      <c r="N38" s="58"/>
      <c r="O38" s="58"/>
      <c r="P38" s="58"/>
      <c r="Q38" s="58"/>
      <c r="R38" s="58"/>
      <c r="S38" s="58"/>
      <c r="T38" s="59"/>
    </row>
    <row r="39" spans="1:20" ht="24" customHeight="1" x14ac:dyDescent="0.2">
      <c r="A39" s="47">
        <v>8</v>
      </c>
      <c r="B39" s="48" t="s">
        <v>78</v>
      </c>
      <c r="C39" s="48" t="s">
        <v>34</v>
      </c>
      <c r="D39" s="50">
        <v>23012</v>
      </c>
      <c r="E39" s="52" t="s">
        <v>69</v>
      </c>
      <c r="F39" s="52" t="s">
        <v>30</v>
      </c>
      <c r="G39" s="11" t="s">
        <v>79</v>
      </c>
      <c r="H39" s="11" t="s">
        <v>22</v>
      </c>
      <c r="I39" s="12">
        <v>100</v>
      </c>
      <c r="J39" s="11" t="s">
        <v>44</v>
      </c>
      <c r="K39" s="25">
        <v>6450</v>
      </c>
      <c r="L39" s="26">
        <v>1</v>
      </c>
      <c r="M39" s="13">
        <f>L39*K39</f>
        <v>6450</v>
      </c>
      <c r="N39" s="11">
        <f>M39*117/100</f>
        <v>7546.5</v>
      </c>
      <c r="O39" s="38" t="s">
        <v>27</v>
      </c>
      <c r="P39" s="38"/>
      <c r="Q39" s="39"/>
      <c r="R39" s="41">
        <f>N39*(100-Q39)/100</f>
        <v>7546.5</v>
      </c>
      <c r="S39" s="43" t="s">
        <v>25</v>
      </c>
      <c r="T39" s="45"/>
    </row>
    <row r="40" spans="1:20" ht="30" customHeight="1" x14ac:dyDescent="0.2">
      <c r="A40" s="47"/>
      <c r="B40" s="49"/>
      <c r="C40" s="49"/>
      <c r="D40" s="51"/>
      <c r="E40" s="53"/>
      <c r="F40" s="53"/>
      <c r="G40" s="19" t="s">
        <v>80</v>
      </c>
      <c r="H40" s="19" t="s">
        <v>81</v>
      </c>
      <c r="I40" s="16">
        <v>97</v>
      </c>
      <c r="J40" s="28" t="s">
        <v>44</v>
      </c>
      <c r="K40" s="18">
        <v>6700</v>
      </c>
      <c r="L40" s="29">
        <v>1</v>
      </c>
      <c r="M40" s="17">
        <f>L40*K40</f>
        <v>6700</v>
      </c>
      <c r="N40" s="15">
        <f>M40*117/100</f>
        <v>7839</v>
      </c>
      <c r="O40" s="38"/>
      <c r="P40" s="38"/>
      <c r="Q40" s="40"/>
      <c r="R40" s="42"/>
      <c r="S40" s="44"/>
      <c r="T40" s="46"/>
    </row>
    <row r="41" spans="1:20" ht="18" customHeight="1" x14ac:dyDescent="0.2">
      <c r="A41" s="47"/>
      <c r="B41" s="49"/>
      <c r="C41" s="49"/>
      <c r="D41" s="51"/>
      <c r="E41" s="53"/>
      <c r="F41" s="53"/>
      <c r="G41" s="19" t="s">
        <v>82</v>
      </c>
      <c r="H41" s="19" t="s">
        <v>81</v>
      </c>
      <c r="I41" s="16">
        <v>86</v>
      </c>
      <c r="J41" s="28" t="s">
        <v>44</v>
      </c>
      <c r="K41" s="18">
        <v>8050</v>
      </c>
      <c r="L41" s="29">
        <v>1</v>
      </c>
      <c r="M41" s="17">
        <f>L41*K41</f>
        <v>8050</v>
      </c>
      <c r="N41" s="15">
        <f>M41*117/100</f>
        <v>9418.5</v>
      </c>
      <c r="O41" s="38"/>
      <c r="P41" s="38"/>
      <c r="Q41" s="40"/>
      <c r="R41" s="42"/>
      <c r="S41" s="44"/>
      <c r="T41" s="46"/>
    </row>
    <row r="42" spans="1:20" ht="21" customHeight="1" x14ac:dyDescent="0.2">
      <c r="A42" s="47"/>
      <c r="B42" s="49"/>
      <c r="C42" s="49"/>
      <c r="D42" s="51"/>
      <c r="E42" s="53"/>
      <c r="F42" s="53"/>
      <c r="G42" s="19" t="s">
        <v>83</v>
      </c>
      <c r="H42" s="19" t="s">
        <v>81</v>
      </c>
      <c r="I42" s="16">
        <v>70</v>
      </c>
      <c r="J42" s="28" t="s">
        <v>44</v>
      </c>
      <c r="K42" s="18">
        <v>11280</v>
      </c>
      <c r="L42" s="29">
        <v>1</v>
      </c>
      <c r="M42" s="17">
        <f>L42*K42</f>
        <v>11280</v>
      </c>
      <c r="N42" s="15">
        <f>M42*117/100</f>
        <v>13197.6</v>
      </c>
      <c r="O42" s="38"/>
      <c r="P42" s="38"/>
      <c r="Q42" s="40"/>
      <c r="R42" s="42"/>
      <c r="S42" s="44"/>
      <c r="T42" s="46"/>
    </row>
    <row r="43" spans="1:20" ht="17.25" customHeight="1" x14ac:dyDescent="0.2">
      <c r="A43" s="47"/>
      <c r="B43" s="54" t="s">
        <v>84</v>
      </c>
      <c r="C43" s="55"/>
      <c r="D43" s="55"/>
      <c r="E43" s="55"/>
      <c r="F43" s="55"/>
      <c r="G43" s="55"/>
      <c r="H43" s="55"/>
      <c r="I43" s="55"/>
      <c r="J43" s="55"/>
      <c r="K43" s="55"/>
      <c r="L43" s="55"/>
      <c r="M43" s="55"/>
      <c r="N43" s="55"/>
      <c r="O43" s="55"/>
      <c r="P43" s="55"/>
      <c r="Q43" s="55"/>
      <c r="R43" s="55"/>
      <c r="S43" s="55"/>
      <c r="T43" s="56"/>
    </row>
    <row r="44" spans="1:20" ht="15" customHeight="1" x14ac:dyDescent="0.2">
      <c r="A44" s="63" t="s">
        <v>85</v>
      </c>
      <c r="B44" s="64"/>
      <c r="C44" s="64"/>
      <c r="D44" s="64"/>
      <c r="E44" s="64"/>
      <c r="F44" s="64"/>
      <c r="G44" s="64"/>
      <c r="H44" s="64"/>
      <c r="I44" s="64"/>
      <c r="J44" s="64"/>
      <c r="K44" s="64"/>
      <c r="L44" s="64"/>
      <c r="M44" s="64"/>
      <c r="N44" s="64"/>
      <c r="O44" s="64"/>
      <c r="P44" s="64"/>
      <c r="Q44" s="64"/>
      <c r="R44" s="64"/>
      <c r="S44" s="64"/>
      <c r="T44" s="65"/>
    </row>
    <row r="45" spans="1:20" s="30" customFormat="1" ht="58.5" customHeight="1" x14ac:dyDescent="0.2">
      <c r="A45" s="47">
        <v>9</v>
      </c>
      <c r="B45" s="8" t="s">
        <v>86</v>
      </c>
      <c r="C45" s="8" t="s">
        <v>87</v>
      </c>
      <c r="D45" s="9" t="s">
        <v>88</v>
      </c>
      <c r="E45" s="10" t="s">
        <v>69</v>
      </c>
      <c r="F45" s="10" t="s">
        <v>30</v>
      </c>
      <c r="G45" s="11" t="s">
        <v>89</v>
      </c>
      <c r="H45" s="11" t="s">
        <v>22</v>
      </c>
      <c r="I45" s="12">
        <v>100</v>
      </c>
      <c r="J45" s="11" t="s">
        <v>44</v>
      </c>
      <c r="K45" s="25">
        <v>20000</v>
      </c>
      <c r="L45" s="26">
        <v>1</v>
      </c>
      <c r="M45" s="13">
        <f>L45*K45</f>
        <v>20000</v>
      </c>
      <c r="N45" s="11">
        <f>M45*117/100</f>
        <v>23400</v>
      </c>
      <c r="O45" s="5" t="s">
        <v>37</v>
      </c>
      <c r="P45" s="5"/>
      <c r="Q45" s="14"/>
      <c r="R45" s="27">
        <f>N45*(100-Q45)/100</f>
        <v>23400</v>
      </c>
      <c r="S45" s="24" t="s">
        <v>25</v>
      </c>
      <c r="T45" s="7"/>
    </row>
    <row r="46" spans="1:20" s="31" customFormat="1" ht="14.25" x14ac:dyDescent="0.2">
      <c r="A46" s="47"/>
      <c r="B46" s="54" t="s">
        <v>90</v>
      </c>
      <c r="C46" s="55"/>
      <c r="D46" s="55"/>
      <c r="E46" s="55"/>
      <c r="F46" s="55"/>
      <c r="G46" s="55"/>
      <c r="H46" s="55"/>
      <c r="I46" s="55"/>
      <c r="J46" s="55"/>
      <c r="K46" s="55"/>
      <c r="L46" s="55"/>
      <c r="M46" s="55"/>
      <c r="N46" s="55"/>
      <c r="O46" s="55"/>
      <c r="P46" s="55"/>
      <c r="Q46" s="55"/>
      <c r="R46" s="55"/>
      <c r="S46" s="55"/>
      <c r="T46" s="56"/>
    </row>
    <row r="47" spans="1:20" ht="15.75" x14ac:dyDescent="0.2">
      <c r="A47" s="60" t="s">
        <v>91</v>
      </c>
      <c r="B47" s="61"/>
      <c r="C47" s="61"/>
      <c r="D47" s="61"/>
      <c r="E47" s="61"/>
      <c r="F47" s="61"/>
      <c r="G47" s="61"/>
      <c r="H47" s="61"/>
      <c r="I47" s="61"/>
      <c r="J47" s="61"/>
      <c r="K47" s="61"/>
      <c r="L47" s="61"/>
      <c r="M47" s="61"/>
      <c r="N47" s="61"/>
      <c r="O47" s="61"/>
      <c r="P47" s="61"/>
      <c r="Q47" s="61"/>
      <c r="R47" s="61"/>
      <c r="S47" s="61"/>
      <c r="T47" s="62"/>
    </row>
    <row r="48" spans="1:20" ht="43.5" customHeight="1" x14ac:dyDescent="0.2">
      <c r="A48" s="47">
        <v>10</v>
      </c>
      <c r="B48" s="48" t="s">
        <v>92</v>
      </c>
      <c r="C48" s="48" t="s">
        <v>93</v>
      </c>
      <c r="D48" s="50">
        <v>2950042754</v>
      </c>
      <c r="E48" s="52" t="s">
        <v>94</v>
      </c>
      <c r="F48" s="52" t="s">
        <v>30</v>
      </c>
      <c r="G48" s="11" t="s">
        <v>95</v>
      </c>
      <c r="H48" s="11" t="s">
        <v>22</v>
      </c>
      <c r="I48" s="12">
        <v>100</v>
      </c>
      <c r="J48" s="11" t="s">
        <v>23</v>
      </c>
      <c r="K48" s="25">
        <v>43200</v>
      </c>
      <c r="L48" s="26">
        <v>1</v>
      </c>
      <c r="M48" s="13">
        <f>L48*K48</f>
        <v>43200</v>
      </c>
      <c r="N48" s="11">
        <f>M48*117/100</f>
        <v>50544</v>
      </c>
      <c r="O48" s="38" t="s">
        <v>27</v>
      </c>
      <c r="P48" s="38"/>
      <c r="Q48" s="39"/>
      <c r="R48" s="41">
        <f>N48*(100-Q48)/100</f>
        <v>50544</v>
      </c>
      <c r="S48" s="43" t="s">
        <v>25</v>
      </c>
      <c r="T48" s="45"/>
    </row>
    <row r="49" spans="1:20" ht="31.5" customHeight="1" x14ac:dyDescent="0.2">
      <c r="A49" s="47"/>
      <c r="B49" s="49"/>
      <c r="C49" s="49"/>
      <c r="D49" s="51"/>
      <c r="E49" s="53"/>
      <c r="F49" s="53"/>
      <c r="G49" s="19" t="s">
        <v>96</v>
      </c>
      <c r="H49" s="19" t="s">
        <v>22</v>
      </c>
      <c r="I49" s="16">
        <v>51</v>
      </c>
      <c r="J49" s="28" t="s">
        <v>23</v>
      </c>
      <c r="K49" s="18">
        <v>144000</v>
      </c>
      <c r="L49" s="29">
        <v>1</v>
      </c>
      <c r="M49" s="17">
        <f>L49*K49</f>
        <v>144000</v>
      </c>
      <c r="N49" s="15">
        <f>M49*117/100</f>
        <v>168480</v>
      </c>
      <c r="O49" s="38"/>
      <c r="P49" s="38"/>
      <c r="Q49" s="40"/>
      <c r="R49" s="42"/>
      <c r="S49" s="44"/>
      <c r="T49" s="46"/>
    </row>
    <row r="50" spans="1:20" ht="27" customHeight="1" x14ac:dyDescent="0.2">
      <c r="A50" s="47"/>
      <c r="B50" s="49"/>
      <c r="C50" s="49"/>
      <c r="D50" s="51"/>
      <c r="E50" s="53"/>
      <c r="F50" s="53"/>
      <c r="G50" s="19" t="s">
        <v>97</v>
      </c>
      <c r="H50" s="19" t="s">
        <v>22</v>
      </c>
      <c r="I50" s="16">
        <v>43</v>
      </c>
      <c r="J50" s="28" t="s">
        <v>23</v>
      </c>
      <c r="K50" s="18">
        <v>225000</v>
      </c>
      <c r="L50" s="29">
        <v>1</v>
      </c>
      <c r="M50" s="17">
        <f>L50*K50</f>
        <v>225000</v>
      </c>
      <c r="N50" s="15">
        <f>M50*117/100</f>
        <v>263250</v>
      </c>
      <c r="O50" s="38"/>
      <c r="P50" s="38"/>
      <c r="Q50" s="40"/>
      <c r="R50" s="42"/>
      <c r="S50" s="44"/>
      <c r="T50" s="46"/>
    </row>
    <row r="51" spans="1:20" ht="14.25" x14ac:dyDescent="0.2">
      <c r="A51" s="47"/>
      <c r="B51" s="54" t="s">
        <v>98</v>
      </c>
      <c r="C51" s="55"/>
      <c r="D51" s="55"/>
      <c r="E51" s="55"/>
      <c r="F51" s="55"/>
      <c r="G51" s="55"/>
      <c r="H51" s="55"/>
      <c r="I51" s="55"/>
      <c r="J51" s="55"/>
      <c r="K51" s="55"/>
      <c r="L51" s="55"/>
      <c r="M51" s="55"/>
      <c r="N51" s="55"/>
      <c r="O51" s="55"/>
      <c r="P51" s="55"/>
      <c r="Q51" s="55"/>
      <c r="R51" s="55"/>
      <c r="S51" s="55"/>
      <c r="T51" s="56"/>
    </row>
    <row r="52" spans="1:20" ht="15.75" x14ac:dyDescent="0.2">
      <c r="A52" s="57" t="s">
        <v>99</v>
      </c>
      <c r="B52" s="58"/>
      <c r="C52" s="58"/>
      <c r="D52" s="58"/>
      <c r="E52" s="58"/>
      <c r="F52" s="58"/>
      <c r="G52" s="58"/>
      <c r="H52" s="58"/>
      <c r="I52" s="58"/>
      <c r="J52" s="58"/>
      <c r="K52" s="58"/>
      <c r="L52" s="58"/>
      <c r="M52" s="58"/>
      <c r="N52" s="58"/>
      <c r="O52" s="58"/>
      <c r="P52" s="58"/>
      <c r="Q52" s="58"/>
      <c r="R52" s="58"/>
      <c r="S52" s="58"/>
      <c r="T52" s="59"/>
    </row>
    <row r="53" spans="1:20" ht="42" customHeight="1" x14ac:dyDescent="0.2">
      <c r="A53" s="47">
        <v>11</v>
      </c>
      <c r="B53" s="8" t="s">
        <v>100</v>
      </c>
      <c r="C53" s="8" t="s">
        <v>93</v>
      </c>
      <c r="D53" s="9">
        <v>256036</v>
      </c>
      <c r="E53" s="10" t="s">
        <v>101</v>
      </c>
      <c r="F53" s="10" t="s">
        <v>30</v>
      </c>
      <c r="G53" s="11" t="s">
        <v>102</v>
      </c>
      <c r="H53" s="11" t="s">
        <v>22</v>
      </c>
      <c r="I53" s="12">
        <v>100</v>
      </c>
      <c r="J53" s="11" t="s">
        <v>23</v>
      </c>
      <c r="K53" s="25">
        <v>125300</v>
      </c>
      <c r="L53" s="26">
        <v>1</v>
      </c>
      <c r="M53" s="13">
        <f>L53*K53</f>
        <v>125300</v>
      </c>
      <c r="N53" s="11">
        <f>M53*117/100</f>
        <v>146601</v>
      </c>
      <c r="O53" s="5" t="s">
        <v>37</v>
      </c>
      <c r="P53" s="5"/>
      <c r="Q53" s="14"/>
      <c r="R53" s="27">
        <f>N53*(100-Q53)/100</f>
        <v>146601</v>
      </c>
      <c r="S53" s="24" t="s">
        <v>25</v>
      </c>
      <c r="T53" s="7"/>
    </row>
    <row r="54" spans="1:20" ht="18" customHeight="1" x14ac:dyDescent="0.2">
      <c r="A54" s="47"/>
      <c r="B54" s="54" t="s">
        <v>103</v>
      </c>
      <c r="C54" s="55"/>
      <c r="D54" s="55"/>
      <c r="E54" s="55"/>
      <c r="F54" s="55"/>
      <c r="G54" s="55"/>
      <c r="H54" s="55"/>
      <c r="I54" s="55"/>
      <c r="J54" s="55"/>
      <c r="K54" s="55"/>
      <c r="L54" s="55"/>
      <c r="M54" s="55"/>
      <c r="N54" s="55"/>
      <c r="O54" s="55"/>
      <c r="P54" s="55"/>
      <c r="Q54" s="55"/>
      <c r="R54" s="55"/>
      <c r="S54" s="55"/>
      <c r="T54" s="56"/>
    </row>
    <row r="55" spans="1:20" ht="15.75" x14ac:dyDescent="0.2">
      <c r="A55" s="57" t="s">
        <v>104</v>
      </c>
      <c r="B55" s="58"/>
      <c r="C55" s="58"/>
      <c r="D55" s="58"/>
      <c r="E55" s="58"/>
      <c r="F55" s="58"/>
      <c r="G55" s="58"/>
      <c r="H55" s="58"/>
      <c r="I55" s="58"/>
      <c r="J55" s="58"/>
      <c r="K55" s="58"/>
      <c r="L55" s="58"/>
      <c r="M55" s="58"/>
      <c r="N55" s="58"/>
      <c r="O55" s="58"/>
      <c r="P55" s="58"/>
      <c r="Q55" s="58"/>
      <c r="R55" s="58"/>
      <c r="S55" s="58"/>
      <c r="T55" s="59"/>
    </row>
    <row r="56" spans="1:20" ht="48" customHeight="1" x14ac:dyDescent="0.2">
      <c r="A56" s="47">
        <v>12</v>
      </c>
      <c r="B56" s="8" t="s">
        <v>105</v>
      </c>
      <c r="C56" s="8" t="s">
        <v>93</v>
      </c>
      <c r="D56" s="9">
        <v>256035</v>
      </c>
      <c r="E56" s="10" t="s">
        <v>106</v>
      </c>
      <c r="F56" s="10" t="s">
        <v>30</v>
      </c>
      <c r="G56" s="11" t="s">
        <v>107</v>
      </c>
      <c r="H56" s="11" t="s">
        <v>22</v>
      </c>
      <c r="I56" s="12">
        <v>100</v>
      </c>
      <c r="J56" s="11" t="s">
        <v>23</v>
      </c>
      <c r="K56" s="25">
        <v>45000</v>
      </c>
      <c r="L56" s="26">
        <v>1</v>
      </c>
      <c r="M56" s="13">
        <f>L56*K56</f>
        <v>45000</v>
      </c>
      <c r="N56" s="11">
        <f>M56*117/100</f>
        <v>52650</v>
      </c>
      <c r="O56" s="5" t="s">
        <v>37</v>
      </c>
      <c r="P56" s="5"/>
      <c r="Q56" s="14"/>
      <c r="R56" s="27">
        <f>N56*(100-Q56)/100</f>
        <v>52650</v>
      </c>
      <c r="S56" s="24" t="s">
        <v>25</v>
      </c>
      <c r="T56" s="7"/>
    </row>
    <row r="57" spans="1:20" ht="14.25" x14ac:dyDescent="0.2">
      <c r="A57" s="47"/>
      <c r="B57" s="54" t="s">
        <v>108</v>
      </c>
      <c r="C57" s="55"/>
      <c r="D57" s="55"/>
      <c r="E57" s="55"/>
      <c r="F57" s="55"/>
      <c r="G57" s="55"/>
      <c r="H57" s="55"/>
      <c r="I57" s="55"/>
      <c r="J57" s="55"/>
      <c r="K57" s="55"/>
      <c r="L57" s="55"/>
      <c r="M57" s="55"/>
      <c r="N57" s="55"/>
      <c r="O57" s="55"/>
      <c r="P57" s="55"/>
      <c r="Q57" s="55"/>
      <c r="R57" s="55"/>
      <c r="S57" s="55"/>
      <c r="T57" s="56"/>
    </row>
    <row r="58" spans="1:20" ht="15.75" x14ac:dyDescent="0.2">
      <c r="A58" s="57" t="s">
        <v>109</v>
      </c>
      <c r="B58" s="58"/>
      <c r="C58" s="58"/>
      <c r="D58" s="58"/>
      <c r="E58" s="58"/>
      <c r="F58" s="58"/>
      <c r="G58" s="58"/>
      <c r="H58" s="58"/>
      <c r="I58" s="58"/>
      <c r="J58" s="58"/>
      <c r="K58" s="58"/>
      <c r="L58" s="58"/>
      <c r="M58" s="58"/>
      <c r="N58" s="58"/>
      <c r="O58" s="58"/>
      <c r="P58" s="58"/>
      <c r="Q58" s="58"/>
      <c r="R58" s="58"/>
      <c r="S58" s="58"/>
      <c r="T58" s="59"/>
    </row>
    <row r="59" spans="1:20" ht="24" customHeight="1" x14ac:dyDescent="0.2">
      <c r="A59" s="47">
        <v>13</v>
      </c>
      <c r="B59" s="48" t="s">
        <v>110</v>
      </c>
      <c r="C59" s="48" t="s">
        <v>93</v>
      </c>
      <c r="D59" s="50">
        <v>256035</v>
      </c>
      <c r="E59" s="52" t="s">
        <v>111</v>
      </c>
      <c r="F59" s="52" t="s">
        <v>30</v>
      </c>
      <c r="G59" s="11" t="s">
        <v>112</v>
      </c>
      <c r="H59" s="26" t="s">
        <v>22</v>
      </c>
      <c r="I59" s="12">
        <v>100</v>
      </c>
      <c r="J59" s="11" t="s">
        <v>23</v>
      </c>
      <c r="K59" s="25">
        <v>79000</v>
      </c>
      <c r="L59" s="26">
        <v>1</v>
      </c>
      <c r="M59" s="13">
        <f>L59*K59</f>
        <v>79000</v>
      </c>
      <c r="N59" s="11">
        <f>M59*117/100</f>
        <v>92430</v>
      </c>
      <c r="O59" s="38" t="s">
        <v>27</v>
      </c>
      <c r="P59" s="38"/>
      <c r="Q59" s="39"/>
      <c r="R59" s="41">
        <f>N59*(100-Q59)/100</f>
        <v>92430</v>
      </c>
      <c r="S59" s="43" t="s">
        <v>25</v>
      </c>
      <c r="T59" s="45"/>
    </row>
    <row r="60" spans="1:20" ht="19.5" customHeight="1" x14ac:dyDescent="0.2">
      <c r="A60" s="47"/>
      <c r="B60" s="49"/>
      <c r="C60" s="49"/>
      <c r="D60" s="51"/>
      <c r="E60" s="53"/>
      <c r="F60" s="53"/>
      <c r="G60" s="19" t="s">
        <v>113</v>
      </c>
      <c r="H60" s="19" t="s">
        <v>22</v>
      </c>
      <c r="I60" s="16">
        <v>91</v>
      </c>
      <c r="J60" s="28" t="s">
        <v>23</v>
      </c>
      <c r="K60" s="18">
        <v>90850</v>
      </c>
      <c r="L60" s="29">
        <v>1</v>
      </c>
      <c r="M60" s="17">
        <f>L60*K60</f>
        <v>90850</v>
      </c>
      <c r="N60" s="15">
        <f>M60*117/100</f>
        <v>106294.5</v>
      </c>
      <c r="O60" s="38"/>
      <c r="P60" s="38"/>
      <c r="Q60" s="40"/>
      <c r="R60" s="42"/>
      <c r="S60" s="44"/>
      <c r="T60" s="46"/>
    </row>
    <row r="61" spans="1:20" ht="17.25" customHeight="1" x14ac:dyDescent="0.2">
      <c r="A61" s="47"/>
      <c r="B61" s="49"/>
      <c r="C61" s="49"/>
      <c r="D61" s="51"/>
      <c r="E61" s="53"/>
      <c r="F61" s="53"/>
      <c r="G61" s="19" t="s">
        <v>114</v>
      </c>
      <c r="H61" s="19" t="s">
        <v>22</v>
      </c>
      <c r="I61" s="16">
        <v>89</v>
      </c>
      <c r="J61" s="28" t="s">
        <v>23</v>
      </c>
      <c r="K61" s="18">
        <v>94000</v>
      </c>
      <c r="L61" s="29">
        <v>1</v>
      </c>
      <c r="M61" s="17">
        <f>L61*K61</f>
        <v>94000</v>
      </c>
      <c r="N61" s="15">
        <f>M61*117/100</f>
        <v>109980</v>
      </c>
      <c r="O61" s="38"/>
      <c r="P61" s="38"/>
      <c r="Q61" s="40"/>
      <c r="R61" s="42"/>
      <c r="S61" s="44"/>
      <c r="T61" s="46"/>
    </row>
    <row r="62" spans="1:20" ht="24" customHeight="1" x14ac:dyDescent="0.2">
      <c r="A62" s="47"/>
      <c r="B62" s="49"/>
      <c r="C62" s="49"/>
      <c r="D62" s="51"/>
      <c r="E62" s="53"/>
      <c r="F62" s="53"/>
      <c r="G62" s="19" t="s">
        <v>115</v>
      </c>
      <c r="H62" s="19" t="s">
        <v>22</v>
      </c>
      <c r="I62" s="16">
        <v>86</v>
      </c>
      <c r="J62" s="28" t="s">
        <v>23</v>
      </c>
      <c r="K62" s="18">
        <v>98000</v>
      </c>
      <c r="L62" s="29">
        <v>1</v>
      </c>
      <c r="M62" s="17">
        <f>L62*K62</f>
        <v>98000</v>
      </c>
      <c r="N62" s="15">
        <f>M62*117/100</f>
        <v>114660</v>
      </c>
      <c r="O62" s="38"/>
      <c r="P62" s="38"/>
      <c r="Q62" s="40"/>
      <c r="R62" s="42"/>
      <c r="S62" s="44"/>
      <c r="T62" s="46"/>
    </row>
    <row r="63" spans="1:20" ht="14.25" x14ac:dyDescent="0.2">
      <c r="A63" s="47"/>
      <c r="B63" s="54" t="s">
        <v>116</v>
      </c>
      <c r="C63" s="55"/>
      <c r="D63" s="55"/>
      <c r="E63" s="55"/>
      <c r="F63" s="55"/>
      <c r="G63" s="55"/>
      <c r="H63" s="55"/>
      <c r="I63" s="55"/>
      <c r="J63" s="55"/>
      <c r="K63" s="55"/>
      <c r="L63" s="55"/>
      <c r="M63" s="55"/>
      <c r="N63" s="55"/>
      <c r="O63" s="55"/>
      <c r="P63" s="55"/>
      <c r="Q63" s="55"/>
      <c r="R63" s="55"/>
      <c r="S63" s="55"/>
      <c r="T63" s="56"/>
    </row>
    <row r="64" spans="1:20" ht="15.75" x14ac:dyDescent="0.2">
      <c r="A64" s="57" t="s">
        <v>117</v>
      </c>
      <c r="B64" s="58"/>
      <c r="C64" s="58"/>
      <c r="D64" s="58"/>
      <c r="E64" s="58"/>
      <c r="F64" s="58"/>
      <c r="G64" s="58"/>
      <c r="H64" s="58"/>
      <c r="I64" s="58"/>
      <c r="J64" s="58"/>
      <c r="K64" s="58"/>
      <c r="L64" s="58"/>
      <c r="M64" s="58"/>
      <c r="N64" s="58"/>
      <c r="O64" s="58"/>
      <c r="P64" s="58"/>
      <c r="Q64" s="58"/>
      <c r="R64" s="58"/>
      <c r="S64" s="58"/>
      <c r="T64" s="59"/>
    </row>
    <row r="65" spans="1:20" ht="28.5" customHeight="1" x14ac:dyDescent="0.2">
      <c r="A65" s="47">
        <v>14</v>
      </c>
      <c r="B65" s="48" t="s">
        <v>118</v>
      </c>
      <c r="C65" s="48" t="s">
        <v>119</v>
      </c>
      <c r="D65" s="50">
        <v>41008</v>
      </c>
      <c r="E65" s="52" t="s">
        <v>94</v>
      </c>
      <c r="F65" s="52" t="s">
        <v>30</v>
      </c>
      <c r="G65" s="11" t="s">
        <v>120</v>
      </c>
      <c r="H65" s="11" t="s">
        <v>22</v>
      </c>
      <c r="I65" s="11">
        <v>100</v>
      </c>
      <c r="J65" s="11" t="s">
        <v>121</v>
      </c>
      <c r="K65" s="11">
        <v>9000000</v>
      </c>
      <c r="L65" s="11">
        <v>3.15E-2</v>
      </c>
      <c r="M65" s="11">
        <f>L65*K65</f>
        <v>283500</v>
      </c>
      <c r="N65" s="11">
        <f>M65*117/100</f>
        <v>331695</v>
      </c>
      <c r="O65" s="38" t="s">
        <v>27</v>
      </c>
      <c r="P65" s="38"/>
      <c r="Q65" s="39"/>
      <c r="R65" s="41">
        <f>N65*(100-Q65)/100</f>
        <v>331695</v>
      </c>
      <c r="S65" s="43" t="s">
        <v>25</v>
      </c>
      <c r="T65" s="45"/>
    </row>
    <row r="66" spans="1:20" ht="28.5" customHeight="1" x14ac:dyDescent="0.2">
      <c r="A66" s="47"/>
      <c r="B66" s="49"/>
      <c r="C66" s="49"/>
      <c r="D66" s="51"/>
      <c r="E66" s="53"/>
      <c r="F66" s="53"/>
      <c r="G66" s="32" t="s">
        <v>122</v>
      </c>
      <c r="H66" s="32" t="s">
        <v>22</v>
      </c>
      <c r="I66" s="33">
        <v>99</v>
      </c>
      <c r="J66" s="28" t="s">
        <v>121</v>
      </c>
      <c r="K66" s="34">
        <v>9000000</v>
      </c>
      <c r="L66" s="35">
        <v>3.2000000000000001E-2</v>
      </c>
      <c r="M66" s="36">
        <f>L66*K66</f>
        <v>288000</v>
      </c>
      <c r="N66" s="34">
        <f>M66*117/100</f>
        <v>336960</v>
      </c>
      <c r="O66" s="38"/>
      <c r="P66" s="38"/>
      <c r="Q66" s="40"/>
      <c r="R66" s="42"/>
      <c r="S66" s="44"/>
      <c r="T66" s="46"/>
    </row>
    <row r="67" spans="1:20" ht="38.25" customHeight="1" x14ac:dyDescent="0.2">
      <c r="A67" s="47"/>
      <c r="B67" s="49"/>
      <c r="C67" s="49"/>
      <c r="D67" s="51"/>
      <c r="E67" s="53"/>
      <c r="F67" s="53"/>
      <c r="G67" s="19" t="s">
        <v>123</v>
      </c>
      <c r="H67" s="19" t="s">
        <v>22</v>
      </c>
      <c r="I67" s="16">
        <v>89</v>
      </c>
      <c r="J67" s="28" t="s">
        <v>121</v>
      </c>
      <c r="K67" s="34">
        <v>9000000</v>
      </c>
      <c r="L67" s="37">
        <v>3.7499999999999999E-2</v>
      </c>
      <c r="M67" s="17">
        <f>L67*K67</f>
        <v>337500</v>
      </c>
      <c r="N67" s="15">
        <f>M67*117/100</f>
        <v>394875</v>
      </c>
      <c r="O67" s="38"/>
      <c r="P67" s="38"/>
      <c r="Q67" s="40"/>
      <c r="R67" s="42"/>
      <c r="S67" s="44"/>
      <c r="T67" s="46"/>
    </row>
    <row r="68" spans="1:20" ht="23.25" customHeight="1" x14ac:dyDescent="0.2">
      <c r="A68" s="47"/>
      <c r="B68" s="49"/>
      <c r="C68" s="49"/>
      <c r="D68" s="51"/>
      <c r="E68" s="53"/>
      <c r="F68" s="53"/>
      <c r="G68" s="19" t="s">
        <v>124</v>
      </c>
      <c r="H68" s="19" t="s">
        <v>22</v>
      </c>
      <c r="I68" s="16">
        <v>88</v>
      </c>
      <c r="J68" s="28" t="s">
        <v>121</v>
      </c>
      <c r="K68" s="34">
        <v>9000000</v>
      </c>
      <c r="L68" s="37">
        <v>3.7999999999999999E-2</v>
      </c>
      <c r="M68" s="17">
        <f>L68*K68</f>
        <v>342000</v>
      </c>
      <c r="N68" s="15">
        <f>M68*117/100</f>
        <v>400140</v>
      </c>
      <c r="O68" s="38"/>
      <c r="P68" s="38"/>
      <c r="Q68" s="40"/>
      <c r="R68" s="42"/>
      <c r="S68" s="44"/>
      <c r="T68" s="46"/>
    </row>
    <row r="69" spans="1:20" ht="14.25" x14ac:dyDescent="0.2">
      <c r="A69" s="47"/>
      <c r="B69" s="54" t="s">
        <v>125</v>
      </c>
      <c r="C69" s="55"/>
      <c r="D69" s="55"/>
      <c r="E69" s="55"/>
      <c r="F69" s="55"/>
      <c r="G69" s="55"/>
      <c r="H69" s="55"/>
      <c r="I69" s="55"/>
      <c r="J69" s="55"/>
      <c r="K69" s="55"/>
      <c r="L69" s="55"/>
      <c r="M69" s="55"/>
      <c r="N69" s="55"/>
      <c r="O69" s="55"/>
      <c r="P69" s="55"/>
      <c r="Q69" s="55"/>
      <c r="R69" s="55"/>
      <c r="S69" s="55"/>
      <c r="T69" s="56"/>
    </row>
    <row r="70" spans="1:20" ht="16.5" customHeight="1" x14ac:dyDescent="0.2">
      <c r="A70" s="57" t="s">
        <v>126</v>
      </c>
      <c r="B70" s="58"/>
      <c r="C70" s="58"/>
      <c r="D70" s="58"/>
      <c r="E70" s="58"/>
      <c r="F70" s="58"/>
      <c r="G70" s="58"/>
      <c r="H70" s="58"/>
      <c r="I70" s="58"/>
      <c r="J70" s="58"/>
      <c r="K70" s="58"/>
      <c r="L70" s="58"/>
      <c r="M70" s="58"/>
      <c r="N70" s="58"/>
      <c r="O70" s="58"/>
      <c r="P70" s="58"/>
      <c r="Q70" s="58"/>
      <c r="R70" s="58"/>
      <c r="S70" s="58"/>
      <c r="T70" s="59"/>
    </row>
    <row r="71" spans="1:20" ht="20.25" customHeight="1" x14ac:dyDescent="0.2">
      <c r="A71" s="47">
        <v>15</v>
      </c>
      <c r="B71" s="48" t="s">
        <v>127</v>
      </c>
      <c r="C71" s="48" t="s">
        <v>119</v>
      </c>
      <c r="D71" s="50">
        <v>41008</v>
      </c>
      <c r="E71" s="52" t="s">
        <v>128</v>
      </c>
      <c r="F71" s="52" t="s">
        <v>30</v>
      </c>
      <c r="G71" s="11" t="s">
        <v>129</v>
      </c>
      <c r="H71" s="11" t="s">
        <v>22</v>
      </c>
      <c r="I71" s="12">
        <v>100</v>
      </c>
      <c r="J71" s="11" t="s">
        <v>44</v>
      </c>
      <c r="K71" s="25">
        <v>190000</v>
      </c>
      <c r="L71" s="26">
        <v>1</v>
      </c>
      <c r="M71" s="13">
        <f>L71*K71</f>
        <v>190000</v>
      </c>
      <c r="N71" s="11">
        <f>M71*117/100</f>
        <v>222300</v>
      </c>
      <c r="O71" s="38" t="s">
        <v>27</v>
      </c>
      <c r="P71" s="38"/>
      <c r="Q71" s="39"/>
      <c r="R71" s="41">
        <f>N71*(100-Q71)/100</f>
        <v>222300</v>
      </c>
      <c r="S71" s="43" t="s">
        <v>25</v>
      </c>
      <c r="T71" s="45"/>
    </row>
    <row r="72" spans="1:20" ht="29.25" customHeight="1" x14ac:dyDescent="0.2">
      <c r="A72" s="47"/>
      <c r="B72" s="49"/>
      <c r="C72" s="49"/>
      <c r="D72" s="51"/>
      <c r="E72" s="53"/>
      <c r="F72" s="53"/>
      <c r="G72" s="19" t="s">
        <v>130</v>
      </c>
      <c r="H72" s="19" t="s">
        <v>22</v>
      </c>
      <c r="I72" s="16">
        <v>99</v>
      </c>
      <c r="J72" s="28" t="s">
        <v>44</v>
      </c>
      <c r="K72" s="18">
        <v>194000</v>
      </c>
      <c r="L72" s="29">
        <v>1</v>
      </c>
      <c r="M72" s="17">
        <f>L72*K72</f>
        <v>194000</v>
      </c>
      <c r="N72" s="15">
        <f>M72*117/100</f>
        <v>226980</v>
      </c>
      <c r="O72" s="38"/>
      <c r="P72" s="38"/>
      <c r="Q72" s="40"/>
      <c r="R72" s="42"/>
      <c r="S72" s="44"/>
      <c r="T72" s="46"/>
    </row>
    <row r="73" spans="1:20" ht="31.5" customHeight="1" x14ac:dyDescent="0.2">
      <c r="A73" s="47"/>
      <c r="B73" s="49"/>
      <c r="C73" s="49"/>
      <c r="D73" s="51"/>
      <c r="E73" s="53"/>
      <c r="F73" s="53"/>
      <c r="G73" s="19" t="s">
        <v>131</v>
      </c>
      <c r="H73" s="19" t="s">
        <v>22</v>
      </c>
      <c r="I73" s="16">
        <v>87</v>
      </c>
      <c r="J73" s="28" t="s">
        <v>44</v>
      </c>
      <c r="K73" s="18">
        <v>235000</v>
      </c>
      <c r="L73" s="29">
        <v>1</v>
      </c>
      <c r="M73" s="17">
        <f>L73*K73</f>
        <v>235000</v>
      </c>
      <c r="N73" s="15">
        <f>M73*117/100</f>
        <v>274950</v>
      </c>
      <c r="O73" s="38"/>
      <c r="P73" s="38"/>
      <c r="Q73" s="40"/>
      <c r="R73" s="42"/>
      <c r="S73" s="44"/>
      <c r="T73" s="46"/>
    </row>
    <row r="74" spans="1:20" ht="25.5" customHeight="1" x14ac:dyDescent="0.2">
      <c r="A74" s="47"/>
      <c r="B74" s="49"/>
      <c r="C74" s="49"/>
      <c r="D74" s="51"/>
      <c r="E74" s="53"/>
      <c r="F74" s="53"/>
      <c r="G74" s="19" t="s">
        <v>132</v>
      </c>
      <c r="H74" s="19" t="s">
        <v>22</v>
      </c>
      <c r="I74" s="16">
        <v>82</v>
      </c>
      <c r="J74" s="28" t="s">
        <v>44</v>
      </c>
      <c r="K74" s="18">
        <v>256997</v>
      </c>
      <c r="L74" s="29">
        <v>1</v>
      </c>
      <c r="M74" s="17">
        <f>L74*K74</f>
        <v>256997</v>
      </c>
      <c r="N74" s="15">
        <f>M74*117/100</f>
        <v>300686.49</v>
      </c>
      <c r="O74" s="38"/>
      <c r="P74" s="38"/>
      <c r="Q74" s="40"/>
      <c r="R74" s="42"/>
      <c r="S74" s="44"/>
      <c r="T74" s="46"/>
    </row>
    <row r="75" spans="1:20" ht="36" customHeight="1" x14ac:dyDescent="0.2">
      <c r="A75" s="47"/>
      <c r="B75" s="49"/>
      <c r="C75" s="49"/>
      <c r="D75" s="51"/>
      <c r="E75" s="53"/>
      <c r="F75" s="53"/>
      <c r="G75" s="19" t="s">
        <v>133</v>
      </c>
      <c r="H75" s="19" t="s">
        <v>22</v>
      </c>
      <c r="I75" s="16">
        <v>79</v>
      </c>
      <c r="J75" s="28" t="s">
        <v>44</v>
      </c>
      <c r="K75" s="18">
        <v>270000</v>
      </c>
      <c r="L75" s="29">
        <v>1</v>
      </c>
      <c r="M75" s="17">
        <f>L75*K75</f>
        <v>270000</v>
      </c>
      <c r="N75" s="15">
        <f>M75*117/100</f>
        <v>315900</v>
      </c>
      <c r="O75" s="38"/>
      <c r="P75" s="38"/>
      <c r="Q75" s="40"/>
      <c r="R75" s="42"/>
      <c r="S75" s="44"/>
      <c r="T75" s="46"/>
    </row>
    <row r="76" spans="1:20" ht="14.25" x14ac:dyDescent="0.2">
      <c r="A76" s="47"/>
      <c r="B76" s="54" t="s">
        <v>134</v>
      </c>
      <c r="C76" s="55"/>
      <c r="D76" s="55"/>
      <c r="E76" s="55"/>
      <c r="F76" s="55"/>
      <c r="G76" s="55"/>
      <c r="H76" s="55"/>
      <c r="I76" s="55"/>
      <c r="J76" s="55"/>
      <c r="K76" s="55"/>
      <c r="L76" s="55"/>
      <c r="M76" s="55"/>
      <c r="N76" s="55"/>
      <c r="O76" s="55"/>
      <c r="P76" s="55"/>
      <c r="Q76" s="55"/>
      <c r="R76" s="55"/>
      <c r="S76" s="55"/>
      <c r="T76" s="56"/>
    </row>
    <row r="78" spans="1:20" x14ac:dyDescent="0.2">
      <c r="C78" t="s">
        <v>24</v>
      </c>
    </row>
  </sheetData>
  <mergeCells count="139">
    <mergeCell ref="A7:T7"/>
    <mergeCell ref="A1:A6"/>
    <mergeCell ref="B1:T1"/>
    <mergeCell ref="B2:T2"/>
    <mergeCell ref="B3:T3"/>
    <mergeCell ref="B4:T4"/>
    <mergeCell ref="B5:T5"/>
    <mergeCell ref="Q11:Q14"/>
    <mergeCell ref="R11:R14"/>
    <mergeCell ref="S11:S14"/>
    <mergeCell ref="T11:T14"/>
    <mergeCell ref="B15:T15"/>
    <mergeCell ref="A16:T16"/>
    <mergeCell ref="A8:A9"/>
    <mergeCell ref="B9:T9"/>
    <mergeCell ref="A10:T10"/>
    <mergeCell ref="A11:A15"/>
    <mergeCell ref="B11:B14"/>
    <mergeCell ref="C11:C14"/>
    <mergeCell ref="D11:D14"/>
    <mergeCell ref="E11:E14"/>
    <mergeCell ref="F11:F14"/>
    <mergeCell ref="O11:O14"/>
    <mergeCell ref="P11:P14"/>
    <mergeCell ref="O17:O20"/>
    <mergeCell ref="P17:P20"/>
    <mergeCell ref="Q17:Q20"/>
    <mergeCell ref="R17:R20"/>
    <mergeCell ref="S17:S20"/>
    <mergeCell ref="T17:T20"/>
    <mergeCell ref="A17:A21"/>
    <mergeCell ref="B17:B20"/>
    <mergeCell ref="C17:C20"/>
    <mergeCell ref="D17:D20"/>
    <mergeCell ref="E17:E20"/>
    <mergeCell ref="F17:F20"/>
    <mergeCell ref="B21:T21"/>
    <mergeCell ref="A22:T22"/>
    <mergeCell ref="A23:A24"/>
    <mergeCell ref="B24:T24"/>
    <mergeCell ref="A25:T25"/>
    <mergeCell ref="A26:A31"/>
    <mergeCell ref="B26:B30"/>
    <mergeCell ref="C26:C30"/>
    <mergeCell ref="D26:D30"/>
    <mergeCell ref="E26:E30"/>
    <mergeCell ref="F26:F30"/>
    <mergeCell ref="B31:T31"/>
    <mergeCell ref="A32:T32"/>
    <mergeCell ref="A33:A34"/>
    <mergeCell ref="B34:T34"/>
    <mergeCell ref="A35:T35"/>
    <mergeCell ref="A36:A37"/>
    <mergeCell ref="B37:T37"/>
    <mergeCell ref="O26:O30"/>
    <mergeCell ref="P26:P30"/>
    <mergeCell ref="Q26:Q30"/>
    <mergeCell ref="R26:R30"/>
    <mergeCell ref="S26:S30"/>
    <mergeCell ref="T26:T30"/>
    <mergeCell ref="R39:R42"/>
    <mergeCell ref="S39:S42"/>
    <mergeCell ref="T39:T42"/>
    <mergeCell ref="B43:T43"/>
    <mergeCell ref="A44:T44"/>
    <mergeCell ref="A45:A46"/>
    <mergeCell ref="B46:T46"/>
    <mergeCell ref="A38:T38"/>
    <mergeCell ref="A39:A43"/>
    <mergeCell ref="B39:B42"/>
    <mergeCell ref="C39:C42"/>
    <mergeCell ref="D39:D42"/>
    <mergeCell ref="E39:E42"/>
    <mergeCell ref="F39:F42"/>
    <mergeCell ref="O39:O42"/>
    <mergeCell ref="P39:P42"/>
    <mergeCell ref="Q39:Q42"/>
    <mergeCell ref="R48:R50"/>
    <mergeCell ref="S48:S50"/>
    <mergeCell ref="T48:T50"/>
    <mergeCell ref="B51:T51"/>
    <mergeCell ref="A52:T52"/>
    <mergeCell ref="A53:A54"/>
    <mergeCell ref="B54:T54"/>
    <mergeCell ref="A47:T47"/>
    <mergeCell ref="A48:A51"/>
    <mergeCell ref="B48:B50"/>
    <mergeCell ref="C48:C50"/>
    <mergeCell ref="D48:D50"/>
    <mergeCell ref="E48:E50"/>
    <mergeCell ref="F48:F50"/>
    <mergeCell ref="O48:O50"/>
    <mergeCell ref="P48:P50"/>
    <mergeCell ref="Q48:Q50"/>
    <mergeCell ref="O59:O62"/>
    <mergeCell ref="P59:P62"/>
    <mergeCell ref="Q59:Q62"/>
    <mergeCell ref="R59:R62"/>
    <mergeCell ref="S59:S62"/>
    <mergeCell ref="T59:T62"/>
    <mergeCell ref="A55:T55"/>
    <mergeCell ref="A56:A57"/>
    <mergeCell ref="B57:T57"/>
    <mergeCell ref="A58:T58"/>
    <mergeCell ref="A59:A63"/>
    <mergeCell ref="B59:B62"/>
    <mergeCell ref="C59:C62"/>
    <mergeCell ref="D59:D62"/>
    <mergeCell ref="E59:E62"/>
    <mergeCell ref="F59:F62"/>
    <mergeCell ref="Q65:Q68"/>
    <mergeCell ref="R65:R68"/>
    <mergeCell ref="S65:S68"/>
    <mergeCell ref="T65:T68"/>
    <mergeCell ref="B69:T69"/>
    <mergeCell ref="A70:T70"/>
    <mergeCell ref="B63:T63"/>
    <mergeCell ref="A64:T64"/>
    <mergeCell ref="A65:A69"/>
    <mergeCell ref="B65:B68"/>
    <mergeCell ref="C65:C68"/>
    <mergeCell ref="D65:D68"/>
    <mergeCell ref="E65:E68"/>
    <mergeCell ref="F65:F68"/>
    <mergeCell ref="O65:O68"/>
    <mergeCell ref="P65:P68"/>
    <mergeCell ref="O71:O75"/>
    <mergeCell ref="P71:P75"/>
    <mergeCell ref="Q71:Q75"/>
    <mergeCell ref="R71:R75"/>
    <mergeCell ref="S71:S75"/>
    <mergeCell ref="T71:T75"/>
    <mergeCell ref="A71:A76"/>
    <mergeCell ref="B71:B75"/>
    <mergeCell ref="C71:C75"/>
    <mergeCell ref="D71:D75"/>
    <mergeCell ref="E71:E75"/>
    <mergeCell ref="F71:F75"/>
    <mergeCell ref="B76:T7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1</vt:i4>
      </vt:variant>
    </vt:vector>
  </HeadingPairs>
  <TitlesOfParts>
    <vt:vector size="1" baseType="lpstr">
      <vt:lpstr>גיליון1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רחלי רם</dc:creator>
  <cp:lastModifiedBy>ksuser</cp:lastModifiedBy>
  <dcterms:created xsi:type="dcterms:W3CDTF">2023-03-22T07:08:59Z</dcterms:created>
  <dcterms:modified xsi:type="dcterms:W3CDTF">2023-03-26T13:33:03Z</dcterms:modified>
</cp:coreProperties>
</file>