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E44D61E1-A140-497B-8507-E5AF182D0055}" xr6:coauthVersionLast="47" xr6:coauthVersionMax="47" xr10:uidLastSave="{00000000-0000-0000-0000-000000000000}"/>
  <bookViews>
    <workbookView xWindow="-120" yWindow="-120" windowWidth="29040" windowHeight="15840" xr2:uid="{83B50CA5-FA39-42DA-B56A-2920D261503F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M16" i="1"/>
  <c r="N15" i="1"/>
  <c r="M15" i="1"/>
  <c r="N14" i="1"/>
  <c r="R14" i="1" s="1"/>
  <c r="M14" i="1"/>
  <c r="N11" i="1"/>
  <c r="M11" i="1"/>
  <c r="N10" i="1"/>
  <c r="M10" i="1"/>
  <c r="N9" i="1"/>
  <c r="M9" i="1"/>
  <c r="N8" i="1"/>
  <c r="R8" i="1" s="1"/>
  <c r="M8" i="1"/>
</calcChain>
</file>

<file path=xl/sharedStrings.xml><?xml version="1.0" encoding="utf-8"?>
<sst xmlns="http://schemas.openxmlformats.org/spreadsheetml/2006/main" count="63" uniqueCount="47">
  <si>
    <t>משתתפים: יובל בודניצקי - מנכ"ל העירייה, צחי בן אדרת- גזבר, צבי אפרת- ס/גזבר, עו"ד ענת סמסונוב -משפטית  ,רחלי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</si>
  <si>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</si>
  <si>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</si>
  <si>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</si>
  <si>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</si>
  <si>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</si>
  <si>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</si>
  <si>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</si>
  <si>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</si>
  <si>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</si>
  <si>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</si>
  <si>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</si>
  <si>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</si>
  <si>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</si>
  <si>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</si>
  <si>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</si>
  <si>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</si>
  <si>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</si>
  <si>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</si>
  <si>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</si>
  <si>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</si>
  <si>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</si>
  <si>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</si>
  <si>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הנדסה</t>
  </si>
  <si>
    <t>כן</t>
  </si>
  <si>
    <t>אושרה ההצעה עם הציון המשוקלל הגבוה ביותר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</si>
  <si>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</si>
  <si>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סכום קבוע</t>
  </si>
  <si>
    <t>פרוטוקול ועדת התקשרויות הנדסה מס' 2023-24 סבב מיילים  תאריך:  16/5/2023</t>
  </si>
  <si>
    <t>החלטה מס'- 2023-24.1</t>
  </si>
  <si>
    <t>הפיכת מבנה קולנוע חן 
למרכז לאומנויות עירוני</t>
  </si>
  <si>
    <t xml:space="preserve">מיכאל זלדין - מנהל אגף מבני ציבור וסגן מהנדסת העיר </t>
  </si>
  <si>
    <t>מקור: מפעל המים</t>
  </si>
  <si>
    <t>יעוץ אדריכלי</t>
  </si>
  <si>
    <t>בועז יגוז'ינסקי</t>
  </si>
  <si>
    <t>אחוז מהיקף הפרויקט</t>
  </si>
  <si>
    <t>אושר בפה אחד בסבב מיילים</t>
  </si>
  <si>
    <t>ענת סמסונוב</t>
  </si>
  <si>
    <t>גולדנברג אדריכלים</t>
  </si>
  <si>
    <t>גיורא גור</t>
  </si>
  <si>
    <t>בהתאם להחלטת הנהלת העיר להפיכת מבנה קולנוע חן לשעבר (כיום המקום סגור) למרכז לאומנויות עירוני - מימון הפרויקט ע"י מפעל המים
ערך עבודה הנדסית - (לפי תקציב כללי של  3,000,000 ₪ + מע"מ ) לחישוב שכ"ט אדריכל הוא כ- 2,000,000 ₪ + מע"מ
חשבון סופי של האדריכל ייקבע באחוזים מביצוע עבודה הנדסית בפועל</t>
  </si>
  <si>
    <t>החלטה מס'- 2023-24.2</t>
  </si>
  <si>
    <t>תוספת מטבח מוסדי למרכז קהילתי "בית אברהם"</t>
  </si>
  <si>
    <t>שירי פרץ</t>
  </si>
  <si>
    <t>אושר בפה אחד בסבב מיילים
מותנה באיתור מקור תקציבי</t>
  </si>
  <si>
    <t>מירון לוי</t>
  </si>
  <si>
    <t>נדרש אדריכל וצוות יועצים לעבודת תכנון, רישוי/היתר ופיקוח על הקמת מבנה ומערכות המבנה ותשתיות. שכר האדריכל כולל העסקת כל היועצים הנדרשים לתכנון המטבח, רישוי וביצוע המטבח
החוזה יהיה בהתאם להזמנות מעת לעת.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</si>
</sst>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"/>
    <numFmt numFmtId="165" formatCode="&quot;₪&quot;\ #,##0.00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name val="Calibri"/>
      <family val="2"/>
    </font>
    <font>
      <b/>
      <sz val="11"/>
      <color theme="1"/>
      <name val="Arial"/>
      <family val="2"/>
      <scheme val="minor"/>
    </font>
    <font>
      <sz val="12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1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3" fontId="7" fillId="4" borderId="1" xfId="0" applyNumberFormat="1" applyFont="1" applyFill="1" applyBorder="1" applyAlignment="1">
      <alignment horizontal="center" vertical="center" wrapText="1" readingOrder="2"/>
    </xf>
    <xf numFmtId="165" fontId="7" fillId="4" borderId="1" xfId="0" applyNumberFormat="1" applyFont="1" applyFill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165" fontId="7" fillId="0" borderId="1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vertical="top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8" fillId="0" borderId="0" xfId="0" applyFont="1" applyAlignment="1">
      <alignment readingOrder="2"/>
    </xf>
    <xf numFmtId="0" fontId="8" fillId="0" borderId="0" xfId="0" applyFont="1"/>
    <xf numFmtId="0" fontId="10" fillId="4" borderId="1" xfId="0" applyFont="1" applyFill="1" applyBorder="1" applyAlignment="1">
      <alignment horizontal="center" vertical="center" wrapText="1" readingOrder="2"/>
    </xf>
    <xf numFmtId="165" fontId="10" fillId="4" borderId="1" xfId="0" applyNumberFormat="1" applyFont="1" applyFill="1" applyBorder="1" applyAlignment="1">
      <alignment horizontal="center" vertical="center" wrapText="1" readingOrder="1"/>
    </xf>
    <xf numFmtId="10" fontId="10" fillId="4" borderId="1" xfId="0" applyNumberFormat="1" applyFont="1" applyFill="1" applyBorder="1" applyAlignment="1">
      <alignment horizontal="center" vertical="center" wrapText="1" readingOrder="2"/>
    </xf>
    <xf numFmtId="164" fontId="12" fillId="4" borderId="1" xfId="0" applyNumberFormat="1" applyFont="1" applyFill="1" applyBorder="1" applyAlignment="1">
      <alignment horizontal="center" vertical="center" wrapText="1" readingOrder="2"/>
    </xf>
    <xf numFmtId="165" fontId="12" fillId="4" borderId="1" xfId="0" applyNumberFormat="1" applyFont="1" applyFill="1" applyBorder="1" applyAlignment="1">
      <alignment horizontal="center" vertical="center" wrapText="1" readingOrder="2"/>
    </xf>
    <xf numFmtId="0" fontId="12" fillId="6" borderId="1" xfId="2" applyFont="1" applyFill="1" applyBorder="1" applyAlignment="1">
      <alignment horizontal="center" vertical="center" wrapText="1" readingOrder="2"/>
    </xf>
    <xf numFmtId="165" fontId="12" fillId="6" borderId="1" xfId="0" applyNumberFormat="1" applyFont="1" applyFill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 readingOrder="2"/>
    </xf>
    <xf numFmtId="164" fontId="12" fillId="6" borderId="1" xfId="0" applyNumberFormat="1" applyFont="1" applyFill="1" applyBorder="1" applyAlignment="1">
      <alignment horizontal="center" vertical="center" wrapText="1" readingOrder="2"/>
    </xf>
    <xf numFmtId="165" fontId="12" fillId="6" borderId="1" xfId="0" applyNumberFormat="1" applyFont="1" applyFill="1" applyBorder="1" applyAlignment="1">
      <alignment horizontal="center" vertical="center" wrapText="1" readingOrder="2"/>
    </xf>
    <xf numFmtId="0" fontId="12" fillId="6" borderId="1" xfId="0" applyFont="1" applyFill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center" vertical="center" wrapText="1" readingOrder="2"/>
    </xf>
    <xf numFmtId="165" fontId="12" fillId="0" borderId="1" xfId="0" applyNumberFormat="1" applyFont="1" applyBorder="1" applyAlignment="1">
      <alignment horizontal="center" vertical="center" wrapText="1" readingOrder="1"/>
    </xf>
    <xf numFmtId="0" fontId="10" fillId="4" borderId="1" xfId="1" applyNumberFormat="1" applyFont="1" applyFill="1" applyBorder="1" applyAlignment="1">
      <alignment horizontal="center" vertical="center" wrapText="1" readingOrder="2"/>
    </xf>
    <xf numFmtId="0" fontId="13" fillId="6" borderId="1" xfId="0" applyFont="1" applyFill="1" applyBorder="1" applyAlignment="1">
      <alignment horizontal="center" vertical="center" wrapText="1" readingOrder="2"/>
    </xf>
    <xf numFmtId="0" fontId="10" fillId="0" borderId="1" xfId="1" applyNumberFormat="1" applyFont="1" applyFill="1" applyBorder="1" applyAlignment="1">
      <alignment horizontal="center" vertical="center" wrapText="1" readingOrder="2"/>
    </xf>
    <xf numFmtId="14" fontId="9" fillId="0" borderId="5" xfId="0" applyNumberFormat="1" applyFont="1" applyBorder="1" applyAlignment="1">
      <alignment horizontal="center" vertical="center" wrapText="1" readingOrder="2"/>
    </xf>
    <xf numFmtId="14" fontId="9" fillId="0" borderId="6" xfId="0" applyNumberFormat="1" applyFont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165" fontId="10" fillId="0" borderId="5" xfId="0" applyNumberFormat="1" applyFont="1" applyBorder="1" applyAlignment="1">
      <alignment horizontal="center" vertical="center" wrapText="1" readingOrder="1"/>
    </xf>
    <xf numFmtId="165" fontId="10" fillId="0" borderId="6" xfId="0" applyNumberFormat="1" applyFont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2"/>
    </xf>
    <xf numFmtId="9" fontId="12" fillId="0" borderId="5" xfId="0" applyNumberFormat="1" applyFont="1" applyBorder="1" applyAlignment="1">
      <alignment horizontal="center" vertical="center" wrapText="1" readingOrder="2"/>
    </xf>
    <xf numFmtId="9" fontId="12" fillId="0" borderId="6" xfId="0" applyNumberFormat="1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14" fontId="8" fillId="0" borderId="5" xfId="0" applyNumberFormat="1" applyFont="1" applyBorder="1" applyAlignment="1">
      <alignment horizontal="center" vertical="top" readingOrder="2"/>
    </xf>
    <xf numFmtId="0" fontId="8" fillId="0" borderId="6" xfId="0" applyFont="1" applyBorder="1" applyAlignment="1">
      <alignment horizontal="center" vertical="top" readingOrder="2"/>
    </xf>
    <xf numFmtId="49" fontId="5" fillId="0" borderId="2" xfId="0" applyNumberFormat="1" applyFont="1" applyBorder="1" applyAlignment="1">
      <alignment horizontal="center" vertical="center" readingOrder="2"/>
    </xf>
    <xf numFmtId="49" fontId="5" fillId="0" borderId="3" xfId="0" applyNumberFormat="1" applyFont="1" applyBorder="1" applyAlignment="1">
      <alignment horizontal="center" vertical="center" readingOrder="2"/>
    </xf>
    <xf numFmtId="49" fontId="5" fillId="0" borderId="4" xfId="0" applyNumberFormat="1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5" fontId="5" fillId="5" borderId="5" xfId="0" applyNumberFormat="1" applyFont="1" applyFill="1" applyBorder="1" applyAlignment="1">
      <alignment horizontal="center" vertical="center" wrapText="1" readingOrder="2"/>
    </xf>
    <xf numFmtId="165" fontId="5" fillId="5" borderId="6" xfId="0" applyNumberFormat="1" applyFont="1" applyFill="1" applyBorder="1" applyAlignment="1">
      <alignment horizontal="center" vertical="center" wrapText="1" readingOrder="2"/>
    </xf>
    <xf numFmtId="165" fontId="5" fillId="5" borderId="7" xfId="0" applyNumberFormat="1" applyFont="1" applyFill="1" applyBorder="1" applyAlignment="1">
      <alignment horizontal="center" vertical="center" wrapText="1" readingOrder="2"/>
    </xf>
    <xf numFmtId="14" fontId="9" fillId="0" borderId="7" xfId="0" applyNumberFormat="1" applyFont="1" applyBorder="1" applyAlignment="1">
      <alignment horizontal="center" vertical="center" wrapText="1" readingOrder="2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 vertical="center" wrapText="1" readingOrder="2"/>
    </xf>
    <xf numFmtId="165" fontId="10" fillId="0" borderId="7" xfId="0" applyNumberFormat="1" applyFont="1" applyBorder="1" applyAlignment="1">
      <alignment horizontal="center" vertical="center" wrapText="1" readingOrder="1"/>
    </xf>
    <xf numFmtId="9" fontId="12" fillId="0" borderId="7" xfId="0" applyNumberFormat="1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top" readingOrder="2"/>
    </xf>
    <xf numFmtId="0" fontId="0" fillId="0" borderId="1" xfId="0" applyBorder="1" applyAlignment="1">
      <alignment horizont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3">
    <cellStyle name="Normal" xfId="0" builtinId="0"/>
    <cellStyle name="Percent" xfId="1" builtinId="5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CED0-E073-4F94-A09F-26CFEF290377}">
  <dimension ref="A1:T19"/>
  <sheetViews>
    <sheetView rightToLeft="1" tabSelected="1" topLeftCell="B1" zoomScale="90" zoomScaleNormal="90" workbookViewId="0">
      <selection activeCell="B1" sqref="B1:T1"/>
    </sheetView>
  </sheetViews>
  <sheetFormatPr defaultColWidth="8.75" defaultRowHeight="15" x14ac:dyDescent="0.2"/>
  <cols>
    <col min="1" max="1" width="4.25" customWidth="1"/>
    <col min="2" max="2" width="27.625" customWidth="1"/>
    <col min="3" max="3" width="16" customWidth="1"/>
    <col min="4" max="4" width="19.25" customWidth="1"/>
    <col min="5" max="5" width="14.125" customWidth="1"/>
    <col min="7" max="7" width="11" customWidth="1"/>
    <col min="8" max="8" width="11.5" customWidth="1"/>
    <col min="9" max="9" width="7.75" customWidth="1"/>
    <col min="10" max="10" width="16.375" customWidth="1"/>
    <col min="11" max="11" width="19.625" customWidth="1"/>
    <col min="12" max="12" width="21.375" customWidth="1"/>
    <col min="13" max="13" width="17" style="12" customWidth="1"/>
    <col min="14" max="14" width="13.625" style="13" bestFit="1" customWidth="1"/>
    <col min="15" max="15" width="13.875" customWidth="1"/>
    <col min="16" max="16" width="22.5" style="14" customWidth="1"/>
    <col min="17" max="17" width="12.75" style="14" customWidth="1"/>
    <col min="18" max="19" width="15" style="14" customWidth="1"/>
    <col min="20" max="20" width="10.875" style="15" customWidth="1"/>
  </cols>
  <sheetData>
    <row r="1" spans="1:20" ht="20.25" x14ac:dyDescent="0.2">
      <c r="A1" s="66"/>
      <c r="B1" s="67" t="s">
        <v>28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14.25" x14ac:dyDescent="0.2">
      <c r="A2" s="66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15.75" x14ac:dyDescent="0.2">
      <c r="A3" s="66"/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4.25" x14ac:dyDescent="0.2">
      <c r="A4" s="66"/>
      <c r="B4" s="70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4.25" x14ac:dyDescent="0.2">
      <c r="A5" s="66"/>
      <c r="B5" s="70" t="s">
        <v>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s="6" customFormat="1" ht="63" x14ac:dyDescent="0.2">
      <c r="A6" s="66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2" t="s">
        <v>14</v>
      </c>
      <c r="M6" s="3" t="s">
        <v>15</v>
      </c>
      <c r="N6" s="4" t="s">
        <v>16</v>
      </c>
      <c r="O6" s="1" t="s">
        <v>17</v>
      </c>
      <c r="P6" s="1" t="s">
        <v>18</v>
      </c>
      <c r="Q6" s="1" t="s">
        <v>19</v>
      </c>
      <c r="R6" s="5" t="s">
        <v>20</v>
      </c>
      <c r="S6" s="5" t="s">
        <v>21</v>
      </c>
      <c r="T6" s="1" t="s">
        <v>22</v>
      </c>
    </row>
    <row r="7" spans="1:20" ht="15.75" x14ac:dyDescent="0.2">
      <c r="A7" s="52" t="s">
        <v>29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4"/>
    </row>
    <row r="8" spans="1:20" ht="31.5" x14ac:dyDescent="0.2">
      <c r="A8" s="55">
        <v>1</v>
      </c>
      <c r="B8" s="41" t="s">
        <v>30</v>
      </c>
      <c r="C8" s="41" t="s">
        <v>31</v>
      </c>
      <c r="D8" s="41" t="s">
        <v>32</v>
      </c>
      <c r="E8" s="43" t="s">
        <v>33</v>
      </c>
      <c r="F8" s="45" t="s">
        <v>23</v>
      </c>
      <c r="G8" s="16" t="s">
        <v>34</v>
      </c>
      <c r="H8" s="7" t="s">
        <v>24</v>
      </c>
      <c r="I8" s="7">
        <v>100</v>
      </c>
      <c r="J8" s="8" t="s">
        <v>35</v>
      </c>
      <c r="K8" s="17">
        <v>2000000</v>
      </c>
      <c r="L8" s="18">
        <v>4.9000000000000002E-2</v>
      </c>
      <c r="M8" s="19">
        <f>K8*L8</f>
        <v>98000</v>
      </c>
      <c r="N8" s="20">
        <f>M8*1.17</f>
        <v>114660</v>
      </c>
      <c r="O8" s="46" t="s">
        <v>25</v>
      </c>
      <c r="P8" s="48" t="s">
        <v>36</v>
      </c>
      <c r="Q8" s="50"/>
      <c r="R8" s="56">
        <f>N8</f>
        <v>114660</v>
      </c>
      <c r="S8" s="32">
        <v>45054</v>
      </c>
      <c r="T8" s="34"/>
    </row>
    <row r="9" spans="1:20" ht="30" x14ac:dyDescent="0.2">
      <c r="A9" s="55"/>
      <c r="B9" s="42"/>
      <c r="C9" s="42"/>
      <c r="D9" s="42"/>
      <c r="E9" s="44"/>
      <c r="F9" s="45"/>
      <c r="G9" s="21" t="s">
        <v>37</v>
      </c>
      <c r="H9" s="9" t="s">
        <v>24</v>
      </c>
      <c r="I9" s="9">
        <v>99</v>
      </c>
      <c r="J9" s="10" t="s">
        <v>35</v>
      </c>
      <c r="K9" s="22">
        <v>2000000</v>
      </c>
      <c r="L9" s="23">
        <v>0.05</v>
      </c>
      <c r="M9" s="24">
        <f>K9*L9</f>
        <v>100000</v>
      </c>
      <c r="N9" s="25">
        <f>M9*1.17</f>
        <v>117000</v>
      </c>
      <c r="O9" s="47"/>
      <c r="P9" s="49"/>
      <c r="Q9" s="51"/>
      <c r="R9" s="57"/>
      <c r="S9" s="33"/>
      <c r="T9" s="35"/>
    </row>
    <row r="10" spans="1:20" ht="31.5" x14ac:dyDescent="0.2">
      <c r="A10" s="55"/>
      <c r="B10" s="42"/>
      <c r="C10" s="42"/>
      <c r="D10" s="42"/>
      <c r="E10" s="44"/>
      <c r="F10" s="45"/>
      <c r="G10" s="26" t="s">
        <v>38</v>
      </c>
      <c r="H10" s="9" t="s">
        <v>24</v>
      </c>
      <c r="I10" s="9">
        <v>76</v>
      </c>
      <c r="J10" s="10" t="s">
        <v>35</v>
      </c>
      <c r="K10" s="22">
        <v>2000000</v>
      </c>
      <c r="L10" s="23">
        <v>7.4999999999999997E-2</v>
      </c>
      <c r="M10" s="24">
        <f>K10*L10</f>
        <v>150000</v>
      </c>
      <c r="N10" s="25">
        <f>M10*1.17</f>
        <v>175500</v>
      </c>
      <c r="O10" s="47"/>
      <c r="P10" s="49"/>
      <c r="Q10" s="51"/>
      <c r="R10" s="57"/>
      <c r="S10" s="33"/>
      <c r="T10" s="35"/>
    </row>
    <row r="11" spans="1:20" ht="30" x14ac:dyDescent="0.2">
      <c r="A11" s="55"/>
      <c r="B11" s="61"/>
      <c r="C11" s="61"/>
      <c r="D11" s="61"/>
      <c r="E11" s="62"/>
      <c r="F11" s="45"/>
      <c r="G11" s="27" t="s">
        <v>39</v>
      </c>
      <c r="H11" s="9" t="s">
        <v>24</v>
      </c>
      <c r="I11" s="9">
        <v>68</v>
      </c>
      <c r="J11" s="10" t="s">
        <v>35</v>
      </c>
      <c r="K11" s="28">
        <v>2000000</v>
      </c>
      <c r="L11" s="23">
        <v>0.09</v>
      </c>
      <c r="M11" s="24">
        <f>K11*L11</f>
        <v>180000</v>
      </c>
      <c r="N11" s="25">
        <f>M11*1.17</f>
        <v>210600</v>
      </c>
      <c r="O11" s="63"/>
      <c r="P11" s="64"/>
      <c r="Q11" s="65"/>
      <c r="R11" s="58"/>
      <c r="S11" s="59"/>
      <c r="T11" s="60"/>
    </row>
    <row r="12" spans="1:20" s="11" customFormat="1" ht="14.25" x14ac:dyDescent="0.2">
      <c r="A12" s="36" t="s">
        <v>40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</row>
    <row r="13" spans="1:20" ht="15.75" x14ac:dyDescent="0.2">
      <c r="A13" s="52" t="s">
        <v>41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/>
    </row>
    <row r="14" spans="1:20" ht="15.75" x14ac:dyDescent="0.2">
      <c r="A14" s="55">
        <v>2</v>
      </c>
      <c r="B14" s="41" t="s">
        <v>42</v>
      </c>
      <c r="C14" s="41" t="s">
        <v>31</v>
      </c>
      <c r="D14" s="41">
        <v>295008</v>
      </c>
      <c r="E14" s="43" t="s">
        <v>33</v>
      </c>
      <c r="F14" s="45" t="s">
        <v>23</v>
      </c>
      <c r="G14" s="7" t="s">
        <v>43</v>
      </c>
      <c r="H14" s="7" t="s">
        <v>24</v>
      </c>
      <c r="I14" s="7">
        <v>100</v>
      </c>
      <c r="J14" s="8" t="s">
        <v>27</v>
      </c>
      <c r="K14" s="8">
        <v>140000</v>
      </c>
      <c r="L14" s="29">
        <v>1</v>
      </c>
      <c r="M14" s="19">
        <f>K14*L14</f>
        <v>140000</v>
      </c>
      <c r="N14" s="20">
        <f>M14*1.17</f>
        <v>163800</v>
      </c>
      <c r="O14" s="46" t="s">
        <v>25</v>
      </c>
      <c r="P14" s="48" t="s">
        <v>44</v>
      </c>
      <c r="Q14" s="50"/>
      <c r="R14" s="56">
        <f>N14</f>
        <v>163800</v>
      </c>
      <c r="S14" s="32">
        <v>45057</v>
      </c>
      <c r="T14" s="34"/>
    </row>
    <row r="15" spans="1:20" ht="37.5" x14ac:dyDescent="0.2">
      <c r="A15" s="55"/>
      <c r="B15" s="42"/>
      <c r="C15" s="42"/>
      <c r="D15" s="42"/>
      <c r="E15" s="44"/>
      <c r="F15" s="45"/>
      <c r="G15" s="30" t="s">
        <v>34</v>
      </c>
      <c r="H15" s="9" t="s">
        <v>24</v>
      </c>
      <c r="I15" s="9">
        <v>96</v>
      </c>
      <c r="J15" s="10" t="s">
        <v>27</v>
      </c>
      <c r="K15" s="10">
        <v>148000</v>
      </c>
      <c r="L15" s="31">
        <v>1</v>
      </c>
      <c r="M15" s="24">
        <f>K15*L15</f>
        <v>148000</v>
      </c>
      <c r="N15" s="25">
        <f>M15*1.17</f>
        <v>173160</v>
      </c>
      <c r="O15" s="47"/>
      <c r="P15" s="49"/>
      <c r="Q15" s="51"/>
      <c r="R15" s="57"/>
      <c r="S15" s="33"/>
      <c r="T15" s="35"/>
    </row>
    <row r="16" spans="1:20" ht="18.75" x14ac:dyDescent="0.2">
      <c r="A16" s="55"/>
      <c r="B16" s="42"/>
      <c r="C16" s="42"/>
      <c r="D16" s="42"/>
      <c r="E16" s="44"/>
      <c r="F16" s="45"/>
      <c r="G16" s="30" t="s">
        <v>45</v>
      </c>
      <c r="H16" s="9" t="s">
        <v>24</v>
      </c>
      <c r="I16" s="9">
        <v>91</v>
      </c>
      <c r="J16" s="10" t="s">
        <v>27</v>
      </c>
      <c r="K16" s="10">
        <v>160000</v>
      </c>
      <c r="L16" s="31">
        <v>1</v>
      </c>
      <c r="M16" s="24">
        <f>K16*L16</f>
        <v>160000</v>
      </c>
      <c r="N16" s="25">
        <f>M16*1.17</f>
        <v>187200</v>
      </c>
      <c r="O16" s="47"/>
      <c r="P16" s="49"/>
      <c r="Q16" s="51"/>
      <c r="R16" s="57"/>
      <c r="S16" s="33"/>
      <c r="T16" s="35"/>
    </row>
    <row r="17" spans="1:20" s="11" customFormat="1" ht="14.25" x14ac:dyDescent="0.2">
      <c r="A17" s="36" t="s">
        <v>46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</row>
    <row r="19" spans="1:20" ht="15.75" x14ac:dyDescent="0.25">
      <c r="B19" s="39" t="s">
        <v>26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</row>
  </sheetData>
  <mergeCells count="35">
    <mergeCell ref="A1:A6"/>
    <mergeCell ref="B1:T1"/>
    <mergeCell ref="B2:T2"/>
    <mergeCell ref="B3:T3"/>
    <mergeCell ref="B4:T4"/>
    <mergeCell ref="B5:T5"/>
    <mergeCell ref="R8:R11"/>
    <mergeCell ref="S8:S11"/>
    <mergeCell ref="T8:T11"/>
    <mergeCell ref="A7:T7"/>
    <mergeCell ref="A8:A11"/>
    <mergeCell ref="B8:B11"/>
    <mergeCell ref="C8:C11"/>
    <mergeCell ref="D8:D11"/>
    <mergeCell ref="E8:E11"/>
    <mergeCell ref="F8:F11"/>
    <mergeCell ref="O8:O11"/>
    <mergeCell ref="P8:P11"/>
    <mergeCell ref="Q8:Q11"/>
    <mergeCell ref="A12:T12"/>
    <mergeCell ref="A13:T13"/>
    <mergeCell ref="A14:A16"/>
    <mergeCell ref="B14:B16"/>
    <mergeCell ref="C14:C16"/>
    <mergeCell ref="R14:R16"/>
    <mergeCell ref="S14:S16"/>
    <mergeCell ref="T14:T16"/>
    <mergeCell ref="A17:T17"/>
    <mergeCell ref="B19:L19"/>
    <mergeCell ref="D14:D16"/>
    <mergeCell ref="E14:E16"/>
    <mergeCell ref="F14:F16"/>
    <mergeCell ref="O14:O16"/>
    <mergeCell ref="P14:P16"/>
    <mergeCell ref="Q14:Q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2023-06-27T12:03:16Z</dcterms:created>
  <dcterms:modified xsi:type="dcterms:W3CDTF">2023-06-28T06:36:07Z</dcterms:modified>
</cp:coreProperties>
</file>