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defaultThemeVersion="166925"/>
  <mc:AlternateContent xmlns:mc="http://schemas.openxmlformats.org/markup-compatibility/2006">
    <mc:Choice Requires="x15">
      <x15ac:absPath xmlns:x15ac="http://schemas.microsoft.com/office/spreadsheetml/2010/11/ac" url="D:\אתר 2023\ועדת התקשרויות 2023\"/>
    </mc:Choice>
  </mc:AlternateContent>
  <xr:revisionPtr revIDLastSave="0" documentId="8_{86C4ABA9-82A0-4B3E-AC4E-58BE227E25B6}" xr6:coauthVersionLast="47" xr6:coauthVersionMax="47" xr10:uidLastSave="{00000000-0000-0000-0000-000000000000}"/>
  <bookViews>
    <workbookView xWindow="-120" yWindow="-120" windowWidth="29040" windowHeight="15840" xr2:uid="{CF58EBFA-1050-4046-9F7C-B00B5FBD32C0}"/>
  </bookViews>
  <sheets>
    <sheet name="גיליון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81" i="1" l="1"/>
  <c r="N81" i="1" s="1"/>
  <c r="R81" i="1" s="1"/>
  <c r="M78" i="1"/>
  <c r="N78" i="1" s="1"/>
  <c r="M77" i="1"/>
  <c r="N77" i="1" s="1"/>
  <c r="N76" i="1"/>
  <c r="R76" i="1" s="1"/>
  <c r="M76" i="1"/>
  <c r="R71" i="1"/>
  <c r="R64" i="1"/>
  <c r="R59" i="1"/>
  <c r="M56" i="1"/>
  <c r="M55" i="1"/>
  <c r="R54" i="1"/>
  <c r="M54" i="1"/>
  <c r="M51" i="1"/>
  <c r="M50" i="1"/>
  <c r="M49" i="1"/>
  <c r="M48" i="1"/>
  <c r="R47" i="1"/>
  <c r="M47" i="1"/>
  <c r="M44" i="1"/>
  <c r="M43" i="1"/>
  <c r="M42" i="1"/>
  <c r="M41" i="1"/>
  <c r="R40" i="1"/>
  <c r="M40" i="1"/>
  <c r="M37" i="1"/>
  <c r="M36" i="1"/>
  <c r="M35" i="1"/>
  <c r="R34" i="1"/>
  <c r="M34" i="1"/>
  <c r="M31" i="1"/>
  <c r="M30" i="1"/>
  <c r="R29" i="1"/>
  <c r="M29" i="1"/>
  <c r="N26" i="1"/>
  <c r="M26" i="1"/>
  <c r="N25" i="1"/>
  <c r="M25" i="1"/>
  <c r="M24" i="1"/>
  <c r="N24" i="1" s="1"/>
  <c r="R24" i="1" s="1"/>
  <c r="N21" i="1"/>
  <c r="R21" i="1" s="1"/>
  <c r="M21" i="1"/>
  <c r="M18" i="1"/>
  <c r="N18" i="1" s="1"/>
  <c r="R18" i="1" s="1"/>
  <c r="N15" i="1"/>
  <c r="R15" i="1" s="1"/>
  <c r="M15" i="1"/>
  <c r="M14" i="1"/>
  <c r="N14" i="1" s="1"/>
  <c r="R14" i="1" s="1"/>
  <c r="N11" i="1"/>
  <c r="R11" i="1" s="1"/>
  <c r="M11" i="1"/>
  <c r="M8" i="1"/>
  <c r="N8" i="1" s="1"/>
  <c r="R8" i="1" s="1"/>
</calcChain>
</file>

<file path=xl/sharedStrings.xml><?xml version="1.0" encoding="utf-8"?>
<sst xmlns="http://schemas.openxmlformats.org/spreadsheetml/2006/main" count="309" uniqueCount="138">
  <si>
    <t xml:space="preserve">הערות:  </t>
  </si>
  <si>
    <t>1. כל הנושאים אושרו ע"י היועמ"ש כפטורים ממכרז לפי תקנה 3(8) לתקנות העיריות (מכרזים) תשמ"ח- 1987</t>
  </si>
  <si>
    <t>2. בכל הנושאים הוועדה סבורה שאין עדיפות למכרז פומבי</t>
  </si>
  <si>
    <t>שם הפרויקט/העבודה</t>
  </si>
  <si>
    <t>המזמין</t>
  </si>
  <si>
    <t>סעיף תקציבי</t>
  </si>
  <si>
    <t>תחום התקשרות</t>
  </si>
  <si>
    <t xml:space="preserve">אגף המזמין </t>
  </si>
  <si>
    <t>שם המציע</t>
  </si>
  <si>
    <t>מאגר יועצים</t>
  </si>
  <si>
    <t>ציון סופי</t>
  </si>
  <si>
    <t>סוג יח' לחישוב שכ"ט</t>
  </si>
  <si>
    <t>מחיר ליח' שכ"ט</t>
  </si>
  <si>
    <t>כמות יח'</t>
  </si>
  <si>
    <t>סכום כולל לפני מע"מ (שדה מחושב- לא לגעת)</t>
  </si>
  <si>
    <t>סכום כולל בתוספת מע"מ (שדה מחושב- לא לגעת)</t>
  </si>
  <si>
    <t>החלטת ועדה</t>
  </si>
  <si>
    <t>הערות להחלטה</t>
  </si>
  <si>
    <t>אחוז הנחה מבוקש</t>
  </si>
  <si>
    <t>סה"כ שכ"ט מירבי מאושר להתקשרות  (כולל מע"מ)</t>
  </si>
  <si>
    <t>תאריך בקשה</t>
  </si>
  <si>
    <t>סטטוס טיפול</t>
  </si>
  <si>
    <t>סכום שעתי</t>
  </si>
  <si>
    <t xml:space="preserve"> </t>
  </si>
  <si>
    <t>סכום קבוע</t>
  </si>
  <si>
    <t>הרינו מאשרים כי כל הנושאים מועלים מאושרים כפטורים ממכרז לפי תקנה 3(8) לתקנות העיריות (מכרזים) תשמ"ח-1987 וכי הועדה סבורה כי אין להם עדיפות למכרז פומבי</t>
  </si>
  <si>
    <t>מיכאל זלדין - מנהל אגף מבני ציבור וסגן מהנדסת העיר</t>
  </si>
  <si>
    <t>הנדסה</t>
  </si>
  <si>
    <t>כן</t>
  </si>
  <si>
    <t>אושרה ההצעה עם הציון המשוקלל הגבוה ביותר</t>
  </si>
  <si>
    <t>אושר פה אחד</t>
  </si>
  <si>
    <t>אחוז מהיקף הפרויקט</t>
  </si>
  <si>
    <t>שמעון גיטליץ - מנהל אגף תשתיות</t>
  </si>
  <si>
    <t>סכום לפרויקט</t>
  </si>
  <si>
    <t xml:space="preserve">אושר פה אחד </t>
  </si>
  <si>
    <t>פרוטוקול  ועדת התקשרויות מס' 2023-30.1  הנדסה תאריך: 29.6.23</t>
  </si>
  <si>
    <t>משתתפים: יובל בודניצקי - מנכ"ל העירייה, צבי אפרת- ס/גזבר, עו"ד ענת סמסונוב - לשכה משפטית, רחלי רם - רכזת הוועדה, מהנדסת העיר- עליזה זיידלר גרנות, מנהלים רלוונטים</t>
  </si>
  <si>
    <t>החלטה מס'- 2023-30.1-01</t>
  </si>
  <si>
    <t xml:space="preserve">תיקון החלטה - הגדלה - תכנון פיזי שביל אופניים תל חי  </t>
  </si>
  <si>
    <t>מנהל אגף תשתיוית - שמעון גיטליץ</t>
  </si>
  <si>
    <t>תב"ר שביל אופניים תל חי</t>
  </si>
  <si>
    <t>יעוץ הנדסי</t>
  </si>
  <si>
    <t>טליסמן</t>
  </si>
  <si>
    <t xml:space="preserve">תיקון להחלטת וועדה 2023-06.1-09 לבעלי המשרד שתי חברות טלסימן הנדסה בע"מ והשניה סטאל .
החוזה המקורי נחתם עם חברת טליסמן הנדסה בע"מ הבקשה להגדלה הוגשה בטעות על סטאל , לפיכך נדרש התיקון .
 </t>
  </si>
  <si>
    <t>החלטה מס'- 2023.30.1-02</t>
  </si>
  <si>
    <t>תיקון החלטה -הגדלה - שביל אופניים תל חי -יעוץ  תנועה</t>
  </si>
  <si>
    <t>יעוץ תנועה</t>
  </si>
  <si>
    <t>מורן הנדסת דרכים</t>
  </si>
  <si>
    <t>תיקון להחלטה מס' 2023-02.1-23 . מדובר בהגדלה מס' 2 לחוזה מקורי: 481/18 ולא כפי שעלה בוועדה הקודמת  בטעות כחוזה מס'  59/19  תכנון הרחוב עודכן עקב ביצוע דופן מזרחית ע"י אגף תפעול.  כמו כן הוחלט על השארת מיקום אבני השפה במקומם על מנת לא לגרוע חניות. נדרש עדכון תכנון</t>
  </si>
  <si>
    <t>החלטה מס'- 2023-30.1-03</t>
  </si>
  <si>
    <t>תכנית אב לניקוז</t>
  </si>
  <si>
    <t>תב"ר ניקוז</t>
  </si>
  <si>
    <t>יעוץ אינסטלציה</t>
  </si>
  <si>
    <t>DHVMED</t>
  </si>
  <si>
    <t>ח.ג.מ מהנדסים</t>
  </si>
  <si>
    <t>נערכה פנייה ל-6 חברות 
שתי חברות  לוין,מיאר הודיעו כי אינם מעוניינים .
 חברת רוזנטל וסוטובסקי מערכות הגישו הצעה שאינה תואמת את תכולת העבודה המבוקשת ומשכך אינהם רלוונטיים.</t>
  </si>
  <si>
    <t>החלטה מס'- 2023.30.1-04</t>
  </si>
  <si>
    <t>הגדלה - עיצוב חוברת תרשימים סטנדרטיים מעודכנת לשנת 2024</t>
  </si>
  <si>
    <t>ס. מנהלת אגף תשתיות - נדיה בוגון</t>
  </si>
  <si>
    <t>יחסי ציבור</t>
  </si>
  <si>
    <t>בלושטיין מפות ועוד בע''מ</t>
  </si>
  <si>
    <t>אושרה ההצעה להגדלה לפי סעיף 3.21 לנוהל התקשרויות</t>
  </si>
  <si>
    <t xml:space="preserve">הגדלה מס' 1 לחוזה 706/22 בהמשך להכנת תרשימים נוספים בחוברת עבור ביצוע תחנות אוטובוסוס וצורך בעדכון חוברת לפני סיום שנה כדי לאשר במשטרה חוברת מעודכנת התבקש עדכון החוברת- תוספת 4 תרשימים . </t>
  </si>
  <si>
    <t>החלטה מס'- 2023-30.1-05</t>
  </si>
  <si>
    <t>הגדלה - עצוב מפת שבילי אופניים</t>
  </si>
  <si>
    <t xml:space="preserve">אושר פה אחד
 הזמנות מעת לעת </t>
  </si>
  <si>
    <t xml:space="preserve">הגדלה מס' 1 לחוזה 202270016.בהמשך לפרסום מפת שבילי אופניים באתר הנדסי קיבלנו הערות מתושבים לצורך עדכון. בנוסף, בוועדת תחבורה משנת 2022 אושרה תכנית רק שנתית לקידום מערכת שבילי אופניים בהתאם לשני דברים האלו נדרש עדכון המפה חד שנתי לפרסום מחדש. בנוסף , לאחר אישור מספור רמזורים החדש וחשיבות ציון צמתים מרומזרים במפה נדרשת השלמת המפה בנושא רמזורים </t>
  </si>
  <si>
    <t>החלטה מס'- 2023-30.1-06</t>
  </si>
  <si>
    <t>יעוץ שוטף-  בקרה ופיקוח על התנועה באתרי עבודה</t>
  </si>
  <si>
    <t>חגי קרואל</t>
  </si>
  <si>
    <t>אושר פה אחד
הזמנות מעת לעת</t>
  </si>
  <si>
    <t>אלי כהן בטיחות בתנועה</t>
  </si>
  <si>
    <t>יועץ בטיחות ותיאום תנועה</t>
  </si>
  <si>
    <t>הבקשה ליועץ הינה בגין ביצוע עבודות זמניות בפרויקטים תנועתיים באתרי עבודה שלגביהן התקבלו מספר תלונות הנוגעות לאי ההתאמות בין הסדרי התנועה הזמניים לאישורים שניתנו בפועל לקבלנים,עד כה נעצרו עבודות בשעות היום והלילה. אבקש לאשר יועץ  שיבחן בעבור העירייה את ההתאמות וההסדרים הזמניים בשטח אל מול התכניות והאישורים שניתנו לקבלנים.</t>
  </si>
  <si>
    <t>החלטה מס'- 2023-30.1-07</t>
  </si>
  <si>
    <t>תכנון רמזור בצומת ויצמן- הר תבור בהתאם לפתיחת פניה שמאלה מתוכננת במסגרת פרויקט נפרד</t>
  </si>
  <si>
    <t>רונן שכנר</t>
  </si>
  <si>
    <t>נתן תומר הנדסה</t>
  </si>
  <si>
    <t>מתו''פ</t>
  </si>
  <si>
    <t>נשלחו בקשות ל- 3 יועצי תנועה שטיפלו בציר ויצמן במסגרת פרויקט מהיר לעיר.</t>
  </si>
  <si>
    <t>החלטה מס'- 2023-30.1-08</t>
  </si>
  <si>
    <t>פתיחת מועדון קהילתי במבנה קולנוע חן  לשעבר</t>
  </si>
  <si>
    <t>מקור: מפעל המים</t>
  </si>
  <si>
    <t>יצחק ברבי מהנדסים ויועצים בע"מ</t>
  </si>
  <si>
    <t>גרוסמן אלכסנדר מהנדסים יועצים בע"מ</t>
  </si>
  <si>
    <t>אוסאמה פרח מהנדסים יועצים</t>
  </si>
  <si>
    <t>ניר צייזל תכנון פיקוח ייעוץ</t>
  </si>
  <si>
    <t xml:space="preserve">בהתאם להחלטת הנהלת העיר להפיכת מבנה קולנוע חן לשעבר (כיום המקום סגור) למרכז לאומנויות עירוני - מימון הפרויקט ע"י מפעל המים נשלחו ל- 5 משרדים התקבלו 4 הצעות </t>
  </si>
  <si>
    <t>החלטה מס'- 2023.30.1-09</t>
  </si>
  <si>
    <t>יעוץ אקוסטי</t>
  </si>
  <si>
    <t>האקוסטיקאים</t>
  </si>
  <si>
    <t>א.עדי אקוסטיקה בע"מ</t>
  </si>
  <si>
    <t>ארז ערן מהנדסים יועצי אקוסטיקה</t>
  </si>
  <si>
    <t>רם צ'ודנובסקי יועץ אקוסטי</t>
  </si>
  <si>
    <t>רזאור הנדסה וייעוץ</t>
  </si>
  <si>
    <t xml:space="preserve">בהתאם להחלטת הנהלת העיר להפיכת מבנה קולנוע חן לשעבר (כיום המקום סגור) למרכז לאומנויות עירוני - מימון הפרויקט ע"י מפעל המים נשלחו ל- 8 משרדים התקבלו 5 הצעות  </t>
  </si>
  <si>
    <t>החלטה מס'- 2023-30.1-10</t>
  </si>
  <si>
    <t>יעוץ בטיחות</t>
  </si>
  <si>
    <t>יוסי שחר</t>
  </si>
  <si>
    <t>לבטח הנדסה ובטיחות בע"מ</t>
  </si>
  <si>
    <t>ברקן יועצי בטיחות בע"מ</t>
  </si>
  <si>
    <t>יוסי ברקי</t>
  </si>
  <si>
    <t>מכ לין בע"מ</t>
  </si>
  <si>
    <t xml:space="preserve">בהתאם להחלטת הנהלת העיר להפיכת מבנה קולנוע חן לשעבר (כיום המקום סגור) למרכז לאומנויות עירוני - מימון הפרויקט ע"י מפעל המים נשלחו ל- 7 משרדים התקבלו 5 הצעות </t>
  </si>
  <si>
    <t>החלטה מס'- 2023-30.1-11</t>
  </si>
  <si>
    <t>יעוץ חשמל</t>
  </si>
  <si>
    <t>אריאל מלכה מהנדסים בע"מ</t>
  </si>
  <si>
    <t>זאב אבידן מהנדסים יועצים בע"מ</t>
  </si>
  <si>
    <t>ג.ב. מהנדסים יועצים בע"מ</t>
  </si>
  <si>
    <t xml:space="preserve">בהתאם להחלטת הנהלת העיר להפיכת מבנה קולנוע חן לשעבר (כיום המקום סגור) למרכז לאומנויות עירוני - מימון הפרויקט ע"י מפעל המים נשלחו ל-7 משרדים התקבלו 3 הצעות </t>
  </si>
  <si>
    <t>החלטה מס'- 2023-30.1-12</t>
  </si>
  <si>
    <t xml:space="preserve">יועץ מיזוג </t>
  </si>
  <si>
    <t>ש.עגנון ושות' בע"מ</t>
  </si>
  <si>
    <t>אלון פרבר שירותי הנדסה בע"מ</t>
  </si>
  <si>
    <t xml:space="preserve">בהתאם להחלטת הנהלת העיר להפיכת מבנה קולנוע חן לשעבר (כיום המקום סגור) למרכז לאומנויות עירוני - מימון הפרויקט ע"י מפעל המים נשלחו ל-8 משרדים התקבלו 3 הצעות </t>
  </si>
  <si>
    <t>החלטה מס'- 2023-30.1-13</t>
  </si>
  <si>
    <t>יעוץ נגישות</t>
  </si>
  <si>
    <t>אירנה רובין</t>
  </si>
  <si>
    <t xml:space="preserve">ברגמן אלכס מהנדס </t>
  </si>
  <si>
    <t>ערן סויקה הנדסה ונגישות</t>
  </si>
  <si>
    <t>ורשבסקי נגישות בע"מ</t>
  </si>
  <si>
    <t xml:space="preserve">בהתאם להחלטת הנהלת העיר להפיכת מבנה קולנוע חן לשעבר (כיום המקום סגור) למרכז לאומנויות עירוני - מימון הפרויקט ע"י מפעל המים.נשלחו ל- 7 משרדים התקבלו 5 הצעות </t>
  </si>
  <si>
    <t>החלטה מס'- 2023-30.1-14</t>
  </si>
  <si>
    <t>יעוץ קונסטרוקציה</t>
  </si>
  <si>
    <t>קרני ירון מהנדס בע"מ</t>
  </si>
  <si>
    <t>אהרון דניאל מהנדסים</t>
  </si>
  <si>
    <t>א.כצמן מהנדסי בניין בע"מ</t>
  </si>
  <si>
    <t xml:space="preserve">בהתאם להחלטת הנהלת העיר להפיכת מבנה קולנוע חן לשעבר (כיום המקום סגור) למרכז לאומנויות עירוני - מימון הפרויקט ע"י מפעל המים נשלחו ל- 8 משרדים התקבלו 3 הצעות  </t>
  </si>
  <si>
    <t>החלטה מס'- 2023-30.1-15</t>
  </si>
  <si>
    <t>ניהול פרויקטים</t>
  </si>
  <si>
    <t>ב.ס.מהנדסים 2001</t>
  </si>
  <si>
    <t>מ.גרונסקי הנדסה ויזמות 2000</t>
  </si>
  <si>
    <t>דן רביד ניהול ופיקוח</t>
  </si>
  <si>
    <t xml:space="preserve">בהתאם להחלטת הנהלת העיר להפיכת מבנה קולנוע חן לשעבר (כיום המקום סגור) למרכז לאומנויות עירוני - מימון הפרויקט ע"י מפעל המים נשלחו ל- 8 משרדים התקבלו 3 הצעות </t>
  </si>
  <si>
    <t>החלטה מס'- 2023-30.1-16</t>
  </si>
  <si>
    <t>הגדלה - שביל אופניים בן יהודה (הגליל - הנביאים)</t>
  </si>
  <si>
    <t>שלאבנה ג'אדת</t>
  </si>
  <si>
    <t>הגדלת הזמנה בשל הגדלת נפח העבודה מחצי מיליון ₪ למיליון ₪. הגדלה מס' 1 לחוזה  60/22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</si>
</sst>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 #,##0.00_ ;_ * \-#,##0.00_ ;_ * &quot;-&quot;??_ ;_ @_ "/>
    <numFmt numFmtId="164" formatCode="&quot;₪&quot;\ #,##0"/>
    <numFmt numFmtId="165" formatCode="&quot;₪&quot;\ #,##0.00"/>
    <numFmt numFmtId="166" formatCode="_(&quot;₪&quot;* #,##0.00_);_(&quot;₪&quot;* \(#,##0.00\);_(&quot;₪&quot;* &quot;-&quot;??_);_(@_)"/>
  </numFmts>
  <fonts count="15" x14ac:knownFonts="1">
    <font>
      <sz val="11"/>
      <color theme="1"/>
      <name val="Arial"/>
      <family val="2"/>
      <charset val="177"/>
      <scheme val="minor"/>
    </font>
    <font>
      <sz val="11"/>
      <color theme="1"/>
      <name val="Arial"/>
      <family val="2"/>
      <charset val="177"/>
      <scheme val="minor"/>
    </font>
    <font>
      <sz val="11"/>
      <color rgb="FF006100"/>
      <name val="Arial"/>
      <family val="2"/>
      <charset val="177"/>
      <scheme val="minor"/>
    </font>
    <font>
      <sz val="11"/>
      <color rgb="FF9C0006"/>
      <name val="Arial"/>
      <family val="2"/>
      <charset val="177"/>
      <scheme val="minor"/>
    </font>
    <font>
      <b/>
      <sz val="16"/>
      <name val="Arial"/>
      <family val="2"/>
    </font>
    <font>
      <b/>
      <sz val="10"/>
      <name val="Arial"/>
      <family val="2"/>
    </font>
    <font>
      <b/>
      <sz val="12"/>
      <name val="Arial"/>
      <family val="2"/>
    </font>
    <font>
      <sz val="12"/>
      <name val="Arial"/>
      <family val="2"/>
      <scheme val="minor"/>
    </font>
    <font>
      <sz val="10"/>
      <name val="Arial"/>
      <family val="2"/>
    </font>
    <font>
      <sz val="9"/>
      <name val="Arial"/>
      <family val="2"/>
    </font>
    <font>
      <sz val="10"/>
      <name val="Arial"/>
      <family val="2"/>
      <charset val="177"/>
      <scheme val="minor"/>
    </font>
    <font>
      <sz val="9"/>
      <name val="Arial"/>
      <family val="2"/>
      <charset val="177"/>
      <scheme val="minor"/>
    </font>
    <font>
      <b/>
      <sz val="10"/>
      <color theme="1"/>
      <name val="Arial"/>
      <family val="2"/>
      <scheme val="minor"/>
    </font>
    <font>
      <b/>
      <sz val="9"/>
      <name val="Arial"/>
      <family val="2"/>
    </font>
    <font>
      <sz val="10"/>
      <color theme="1"/>
      <name val="Arial"/>
      <family val="2"/>
      <scheme val="minor"/>
    </font>
  </fonts>
  <fills count="9">
    <fill>
      <patternFill patternType="none"/>
    </fill>
    <fill>
      <patternFill patternType="gray125"/>
    </fill>
    <fill>
      <patternFill patternType="solid">
        <fgColor rgb="FFC6EFCE"/>
      </patternFill>
    </fill>
    <fill>
      <patternFill patternType="solid">
        <fgColor rgb="FFFFC7CE"/>
      </patternFill>
    </fill>
    <fill>
      <patternFill patternType="solid">
        <fgColor theme="0" tint="-0.14999847407452621"/>
        <bgColor indexed="64"/>
      </patternFill>
    </fill>
    <fill>
      <patternFill patternType="solid">
        <fgColor theme="9" tint="0.59999389629810485"/>
        <bgColor indexed="64"/>
      </patternFill>
    </fill>
    <fill>
      <patternFill patternType="solid">
        <fgColor theme="5" tint="0.39997558519241921"/>
        <bgColor indexed="64"/>
      </patternFill>
    </fill>
    <fill>
      <patternFill patternType="solid">
        <fgColor theme="2"/>
        <bgColor indexed="64"/>
      </patternFill>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xf numFmtId="43" fontId="1" fillId="0" borderId="0" applyFont="0" applyFill="0" applyBorder="0" applyAlignment="0" applyProtection="0"/>
    <xf numFmtId="0" fontId="2" fillId="2" borderId="0" applyNumberFormat="0" applyBorder="0" applyAlignment="0" applyProtection="0"/>
    <xf numFmtId="0" fontId="3" fillId="3" borderId="0" applyNumberFormat="0" applyBorder="0" applyAlignment="0" applyProtection="0"/>
  </cellStyleXfs>
  <cellXfs count="87">
    <xf numFmtId="0" fontId="0" fillId="0" borderId="0" xfId="0"/>
    <xf numFmtId="0" fontId="6" fillId="0" borderId="1" xfId="0" applyFont="1" applyBorder="1" applyAlignment="1">
      <alignment horizontal="center" vertical="center" wrapText="1" readingOrder="2"/>
    </xf>
    <xf numFmtId="164" fontId="6" fillId="0" borderId="1" xfId="0" applyNumberFormat="1" applyFont="1" applyBorder="1" applyAlignment="1">
      <alignment horizontal="center" vertical="center" wrapText="1" readingOrder="2"/>
    </xf>
    <xf numFmtId="164" fontId="6" fillId="0" borderId="1" xfId="0" applyNumberFormat="1" applyFont="1" applyBorder="1" applyAlignment="1">
      <alignment vertical="center" wrapText="1" readingOrder="2"/>
    </xf>
    <xf numFmtId="164" fontId="6" fillId="0" borderId="1" xfId="0" applyNumberFormat="1" applyFont="1" applyBorder="1" applyAlignment="1">
      <alignment horizontal="right" vertical="center" wrapText="1" readingOrder="2"/>
    </xf>
    <xf numFmtId="0" fontId="5" fillId="0" borderId="1" xfId="0" applyFont="1" applyBorder="1" applyAlignment="1">
      <alignment horizontal="center" vertical="center" wrapText="1" readingOrder="2"/>
    </xf>
    <xf numFmtId="0" fontId="0" fillId="0" borderId="5" xfId="0" applyBorder="1" applyAlignment="1">
      <alignment horizontal="center"/>
    </xf>
    <xf numFmtId="0" fontId="8" fillId="0" borderId="1" xfId="0" applyFont="1" applyBorder="1" applyAlignment="1">
      <alignment horizontal="center" vertical="center" wrapText="1" readingOrder="2"/>
    </xf>
    <xf numFmtId="0" fontId="0" fillId="0" borderId="1" xfId="0" applyBorder="1"/>
    <xf numFmtId="0" fontId="8" fillId="0" borderId="5" xfId="0" applyFont="1" applyBorder="1" applyAlignment="1">
      <alignment horizontal="center" vertical="center" wrapText="1" readingOrder="2"/>
    </xf>
    <xf numFmtId="0" fontId="9" fillId="0" borderId="1" xfId="0" applyFont="1" applyBorder="1" applyAlignment="1">
      <alignment horizontal="center" vertical="center" wrapText="1" readingOrder="2"/>
    </xf>
    <xf numFmtId="3" fontId="8" fillId="0" borderId="1" xfId="0" applyNumberFormat="1" applyFont="1" applyBorder="1" applyAlignment="1">
      <alignment horizontal="center" vertical="center" wrapText="1" readingOrder="2"/>
    </xf>
    <xf numFmtId="0" fontId="8" fillId="5" borderId="1" xfId="0" applyFont="1" applyFill="1" applyBorder="1" applyAlignment="1">
      <alignment horizontal="center" vertical="center" wrapText="1" readingOrder="2"/>
    </xf>
    <xf numFmtId="3" fontId="8" fillId="5" borderId="1" xfId="0" applyNumberFormat="1" applyFont="1" applyFill="1" applyBorder="1" applyAlignment="1">
      <alignment horizontal="center" vertical="center" wrapText="1" readingOrder="2"/>
    </xf>
    <xf numFmtId="165" fontId="8" fillId="5" borderId="1" xfId="0" applyNumberFormat="1" applyFont="1" applyFill="1" applyBorder="1" applyAlignment="1">
      <alignment horizontal="center" vertical="center" wrapText="1" readingOrder="2"/>
    </xf>
    <xf numFmtId="165" fontId="10" fillId="5" borderId="1" xfId="3" applyNumberFormat="1" applyFont="1" applyFill="1" applyBorder="1" applyAlignment="1">
      <alignment horizontal="center" vertical="center" wrapText="1" readingOrder="2"/>
    </xf>
    <xf numFmtId="1" fontId="8" fillId="5" borderId="1" xfId="0" applyNumberFormat="1" applyFont="1" applyFill="1" applyBorder="1" applyAlignment="1">
      <alignment horizontal="center" vertical="center" wrapText="1" readingOrder="2"/>
    </xf>
    <xf numFmtId="165" fontId="11" fillId="5" borderId="1" xfId="3" applyNumberFormat="1" applyFont="1" applyFill="1" applyBorder="1" applyAlignment="1">
      <alignment horizontal="center" vertical="center" wrapText="1" readingOrder="2"/>
    </xf>
    <xf numFmtId="0" fontId="12" fillId="0" borderId="1" xfId="0" applyFont="1" applyBorder="1" applyAlignment="1">
      <alignment horizontal="center" vertical="center" wrapText="1"/>
    </xf>
    <xf numFmtId="0" fontId="13" fillId="0" borderId="1" xfId="0" applyFont="1" applyBorder="1" applyAlignment="1">
      <alignment horizontal="center" vertical="center" wrapText="1" readingOrder="2"/>
    </xf>
    <xf numFmtId="165" fontId="6" fillId="6" borderId="1" xfId="0" applyNumberFormat="1" applyFont="1" applyFill="1" applyBorder="1" applyAlignment="1">
      <alignment horizontal="center" vertical="center" wrapText="1" readingOrder="2"/>
    </xf>
    <xf numFmtId="14" fontId="8" fillId="0" borderId="1" xfId="0" applyNumberFormat="1" applyFont="1" applyBorder="1" applyAlignment="1">
      <alignment horizontal="center" vertical="center" wrapText="1" readingOrder="2"/>
    </xf>
    <xf numFmtId="166" fontId="2" fillId="0" borderId="1" xfId="2" applyNumberFormat="1" applyFill="1" applyBorder="1" applyAlignment="1">
      <alignment horizontal="center" vertical="center" wrapText="1"/>
    </xf>
    <xf numFmtId="0" fontId="8" fillId="0" borderId="5" xfId="1" applyNumberFormat="1" applyFont="1" applyFill="1" applyBorder="1" applyAlignment="1">
      <alignment horizontal="center" vertical="center" wrapText="1" readingOrder="2"/>
    </xf>
    <xf numFmtId="3" fontId="8" fillId="0" borderId="5" xfId="0" applyNumberFormat="1" applyFont="1" applyBorder="1" applyAlignment="1">
      <alignment horizontal="center" vertical="center" wrapText="1" readingOrder="2"/>
    </xf>
    <xf numFmtId="1" fontId="10" fillId="5" borderId="1" xfId="3" applyNumberFormat="1" applyFont="1" applyFill="1" applyBorder="1" applyAlignment="1">
      <alignment horizontal="center" vertical="center" wrapText="1" readingOrder="2"/>
    </xf>
    <xf numFmtId="0" fontId="5" fillId="0" borderId="5" xfId="0" applyFont="1" applyBorder="1" applyAlignment="1">
      <alignment horizontal="center" vertical="center" wrapText="1" readingOrder="2"/>
    </xf>
    <xf numFmtId="0" fontId="7" fillId="0" borderId="5" xfId="0" applyFont="1" applyBorder="1" applyAlignment="1">
      <alignment horizontal="center" readingOrder="2"/>
    </xf>
    <xf numFmtId="0" fontId="14" fillId="0" borderId="5" xfId="0" applyFont="1" applyBorder="1" applyAlignment="1">
      <alignment horizontal="center" vertical="center" wrapText="1" readingOrder="2"/>
    </xf>
    <xf numFmtId="0" fontId="0" fillId="0" borderId="1" xfId="0" applyBorder="1" applyAlignment="1">
      <alignment horizontal="center"/>
    </xf>
    <xf numFmtId="165" fontId="10" fillId="8" borderId="1" xfId="3" applyNumberFormat="1" applyFont="1" applyFill="1" applyBorder="1" applyAlignment="1">
      <alignment horizontal="center" vertical="center" wrapText="1" readingOrder="2"/>
    </xf>
    <xf numFmtId="0" fontId="10" fillId="8" borderId="1" xfId="3" applyFont="1" applyFill="1" applyBorder="1" applyAlignment="1">
      <alignment horizontal="center" vertical="center" wrapText="1" readingOrder="2"/>
    </xf>
    <xf numFmtId="0" fontId="10" fillId="5" borderId="1" xfId="3" applyNumberFormat="1" applyFont="1" applyFill="1" applyBorder="1" applyAlignment="1">
      <alignment horizontal="center" vertical="center" wrapText="1" readingOrder="2"/>
    </xf>
    <xf numFmtId="0" fontId="10" fillId="8" borderId="1" xfId="3" applyNumberFormat="1" applyFont="1" applyFill="1" applyBorder="1" applyAlignment="1">
      <alignment horizontal="center" vertical="center" wrapText="1" readingOrder="2"/>
    </xf>
    <xf numFmtId="1" fontId="10" fillId="8" borderId="1" xfId="3" applyNumberFormat="1" applyFont="1" applyFill="1" applyBorder="1" applyAlignment="1">
      <alignment horizontal="center" vertical="center" wrapText="1" readingOrder="2"/>
    </xf>
    <xf numFmtId="165" fontId="11" fillId="8" borderId="1" xfId="3" applyNumberFormat="1" applyFont="1" applyFill="1" applyBorder="1" applyAlignment="1">
      <alignment horizontal="center" vertical="center" wrapText="1" readingOrder="2"/>
    </xf>
    <xf numFmtId="165" fontId="6" fillId="6" borderId="5" xfId="0" applyNumberFormat="1" applyFont="1" applyFill="1" applyBorder="1" applyAlignment="1">
      <alignment horizontal="center" vertical="center" wrapText="1" readingOrder="2"/>
    </xf>
    <xf numFmtId="3" fontId="10" fillId="8" borderId="1" xfId="3" applyNumberFormat="1" applyFont="1" applyFill="1" applyBorder="1" applyAlignment="1">
      <alignment horizontal="center" vertical="center" wrapText="1" readingOrder="2"/>
    </xf>
    <xf numFmtId="3" fontId="8" fillId="8" borderId="1" xfId="0" applyNumberFormat="1" applyFont="1" applyFill="1" applyBorder="1" applyAlignment="1">
      <alignment horizontal="center" vertical="center" wrapText="1" readingOrder="2"/>
    </xf>
    <xf numFmtId="0" fontId="8" fillId="8" borderId="1" xfId="0" applyFont="1" applyFill="1" applyBorder="1" applyAlignment="1">
      <alignment horizontal="center" vertical="center" wrapText="1" readingOrder="2"/>
    </xf>
    <xf numFmtId="0" fontId="10" fillId="0" borderId="1" xfId="3" applyFont="1" applyFill="1" applyBorder="1" applyAlignment="1">
      <alignment horizontal="center" vertical="center" wrapText="1" readingOrder="2"/>
    </xf>
    <xf numFmtId="3" fontId="10" fillId="0" borderId="1" xfId="3" applyNumberFormat="1" applyFont="1" applyFill="1" applyBorder="1" applyAlignment="1">
      <alignment horizontal="center" vertical="center" wrapText="1" readingOrder="2"/>
    </xf>
    <xf numFmtId="165" fontId="8" fillId="0" borderId="1" xfId="0" applyNumberFormat="1" applyFont="1" applyBorder="1" applyAlignment="1">
      <alignment horizontal="center" vertical="center" wrapText="1" readingOrder="2"/>
    </xf>
    <xf numFmtId="165" fontId="10" fillId="0" borderId="1" xfId="3" applyNumberFormat="1" applyFont="1" applyFill="1" applyBorder="1" applyAlignment="1">
      <alignment horizontal="center" vertical="center" wrapText="1" readingOrder="2"/>
    </xf>
    <xf numFmtId="1" fontId="8" fillId="8" borderId="1" xfId="0" applyNumberFormat="1" applyFont="1" applyFill="1" applyBorder="1" applyAlignment="1">
      <alignment horizontal="center" vertical="center" wrapText="1" readingOrder="2"/>
    </xf>
    <xf numFmtId="1" fontId="8" fillId="0" borderId="1" xfId="0" applyNumberFormat="1" applyFont="1" applyBorder="1" applyAlignment="1">
      <alignment horizontal="center" vertical="center" wrapText="1" readingOrder="2"/>
    </xf>
    <xf numFmtId="165" fontId="11" fillId="0" borderId="1" xfId="3" applyNumberFormat="1" applyFont="1" applyFill="1" applyBorder="1" applyAlignment="1">
      <alignment horizontal="center" vertical="center" wrapText="1" readingOrder="2"/>
    </xf>
    <xf numFmtId="165" fontId="8" fillId="8" borderId="1" xfId="0" applyNumberFormat="1" applyFont="1" applyFill="1" applyBorder="1" applyAlignment="1">
      <alignment horizontal="center" vertical="center" wrapText="1" readingOrder="2"/>
    </xf>
    <xf numFmtId="10" fontId="10" fillId="5" borderId="1" xfId="3" applyNumberFormat="1" applyFont="1" applyFill="1" applyBorder="1" applyAlignment="1">
      <alignment horizontal="center" vertical="center" wrapText="1" readingOrder="2"/>
    </xf>
    <xf numFmtId="49" fontId="6" fillId="7" borderId="2" xfId="0" applyNumberFormat="1" applyFont="1" applyFill="1" applyBorder="1" applyAlignment="1">
      <alignment horizontal="center" vertical="center" readingOrder="2"/>
    </xf>
    <xf numFmtId="49" fontId="6" fillId="7" borderId="3" xfId="0" applyNumberFormat="1" applyFont="1" applyFill="1" applyBorder="1" applyAlignment="1">
      <alignment horizontal="center" vertical="center" readingOrder="2"/>
    </xf>
    <xf numFmtId="49" fontId="6" fillId="7" borderId="4" xfId="0" applyNumberFormat="1" applyFont="1" applyFill="1" applyBorder="1" applyAlignment="1">
      <alignment horizontal="center" vertical="center" readingOrder="2"/>
    </xf>
    <xf numFmtId="0" fontId="6" fillId="0" borderId="1" xfId="0" applyFont="1" applyBorder="1" applyAlignment="1">
      <alignment horizontal="center" vertical="center" readingOrder="2"/>
    </xf>
    <xf numFmtId="0" fontId="5" fillId="0" borderId="2" xfId="0" applyFont="1" applyBorder="1" applyAlignment="1">
      <alignment horizontal="right" vertical="center" wrapText="1" readingOrder="2"/>
    </xf>
    <xf numFmtId="0" fontId="5" fillId="0" borderId="3" xfId="0" applyFont="1" applyBorder="1" applyAlignment="1">
      <alignment horizontal="right" vertical="center" wrapText="1" readingOrder="2"/>
    </xf>
    <xf numFmtId="0" fontId="5" fillId="0" borderId="4" xfId="0" applyFont="1" applyBorder="1" applyAlignment="1">
      <alignment horizontal="right" vertical="center" wrapText="1" readingOrder="2"/>
    </xf>
    <xf numFmtId="0" fontId="5" fillId="0" borderId="1" xfId="0" applyFont="1" applyBorder="1" applyAlignment="1">
      <alignment horizontal="center" vertical="center" wrapText="1" readingOrder="2"/>
    </xf>
    <xf numFmtId="0" fontId="7" fillId="0" borderId="5" xfId="0" applyFont="1" applyBorder="1" applyAlignment="1">
      <alignment horizontal="center" readingOrder="2"/>
    </xf>
    <xf numFmtId="0" fontId="7" fillId="0" borderId="6" xfId="0" applyFont="1" applyBorder="1" applyAlignment="1">
      <alignment horizontal="center" readingOrder="2"/>
    </xf>
    <xf numFmtId="165" fontId="6" fillId="6" borderId="5" xfId="0" applyNumberFormat="1" applyFont="1" applyFill="1" applyBorder="1" applyAlignment="1">
      <alignment horizontal="center" vertical="center" wrapText="1" readingOrder="2"/>
    </xf>
    <xf numFmtId="165" fontId="6" fillId="6" borderId="6" xfId="0" applyNumberFormat="1" applyFont="1" applyFill="1" applyBorder="1" applyAlignment="1">
      <alignment horizontal="center" vertical="center" wrapText="1" readingOrder="2"/>
    </xf>
    <xf numFmtId="0" fontId="14" fillId="0" borderId="5" xfId="0" applyFont="1" applyBorder="1" applyAlignment="1">
      <alignment horizontal="center" vertical="center" wrapText="1" readingOrder="2"/>
    </xf>
    <xf numFmtId="0" fontId="14" fillId="0" borderId="6" xfId="0" applyFont="1" applyBorder="1" applyAlignment="1">
      <alignment horizontal="center" vertical="center" wrapText="1" readingOrder="2"/>
    </xf>
    <xf numFmtId="0" fontId="0" fillId="0" borderId="5" xfId="0" applyBorder="1" applyAlignment="1">
      <alignment horizontal="center"/>
    </xf>
    <xf numFmtId="0" fontId="0" fillId="0" borderId="6" xfId="0" applyBorder="1" applyAlignment="1">
      <alignment horizontal="center"/>
    </xf>
    <xf numFmtId="0" fontId="8" fillId="0" borderId="5" xfId="0" applyFont="1" applyBorder="1" applyAlignment="1">
      <alignment horizontal="center" vertical="center" wrapText="1" readingOrder="2"/>
    </xf>
    <xf numFmtId="0" fontId="8" fillId="0" borderId="6" xfId="0" applyFont="1" applyBorder="1" applyAlignment="1">
      <alignment horizontal="center" vertical="center" wrapText="1" readingOrder="2"/>
    </xf>
    <xf numFmtId="0" fontId="8" fillId="0" borderId="5" xfId="1" applyNumberFormat="1" applyFont="1" applyFill="1" applyBorder="1" applyAlignment="1">
      <alignment horizontal="center" vertical="center" wrapText="1" readingOrder="2"/>
    </xf>
    <xf numFmtId="0" fontId="8" fillId="0" borderId="6" xfId="1" applyNumberFormat="1" applyFont="1" applyFill="1" applyBorder="1" applyAlignment="1">
      <alignment horizontal="center" vertical="center" wrapText="1" readingOrder="2"/>
    </xf>
    <xf numFmtId="3" fontId="8" fillId="0" borderId="5" xfId="0" applyNumberFormat="1" applyFont="1" applyBorder="1" applyAlignment="1">
      <alignment horizontal="center" vertical="center" wrapText="1" readingOrder="2"/>
    </xf>
    <xf numFmtId="3" fontId="8" fillId="0" borderId="6" xfId="0" applyNumberFormat="1" applyFont="1" applyBorder="1" applyAlignment="1">
      <alignment horizontal="center" vertical="center" wrapText="1" readingOrder="2"/>
    </xf>
    <xf numFmtId="0" fontId="5" fillId="0" borderId="5" xfId="0" applyFont="1" applyBorder="1" applyAlignment="1">
      <alignment horizontal="center" vertical="center" wrapText="1" readingOrder="2"/>
    </xf>
    <xf numFmtId="0" fontId="5" fillId="0" borderId="6" xfId="0" applyFont="1" applyBorder="1" applyAlignment="1">
      <alignment horizontal="center" vertical="center" wrapText="1" readingOrder="2"/>
    </xf>
    <xf numFmtId="0" fontId="0" fillId="0" borderId="1" xfId="0" applyBorder="1" applyAlignment="1">
      <alignment horizontal="center"/>
    </xf>
    <xf numFmtId="165" fontId="6" fillId="6" borderId="7" xfId="0" applyNumberFormat="1" applyFont="1" applyFill="1" applyBorder="1" applyAlignment="1">
      <alignment horizontal="center" vertical="center" wrapText="1" readingOrder="2"/>
    </xf>
    <xf numFmtId="0" fontId="14" fillId="0" borderId="7" xfId="0" applyFont="1" applyBorder="1" applyAlignment="1">
      <alignment horizontal="center" vertical="center" wrapText="1" readingOrder="2"/>
    </xf>
    <xf numFmtId="0" fontId="0" fillId="0" borderId="7" xfId="0" applyBorder="1" applyAlignment="1">
      <alignment horizontal="center"/>
    </xf>
    <xf numFmtId="0" fontId="8" fillId="0" borderId="7" xfId="0" applyFont="1" applyBorder="1" applyAlignment="1">
      <alignment horizontal="center" vertical="center" wrapText="1" readingOrder="2"/>
    </xf>
    <xf numFmtId="3" fontId="8" fillId="0" borderId="7" xfId="0" applyNumberFormat="1" applyFont="1" applyBorder="1" applyAlignment="1">
      <alignment horizontal="center" vertical="center" wrapText="1" readingOrder="2"/>
    </xf>
    <xf numFmtId="0" fontId="5" fillId="0" borderId="7" xfId="0" applyFont="1" applyBorder="1" applyAlignment="1">
      <alignment horizontal="center" vertical="center" wrapText="1" readingOrder="2"/>
    </xf>
    <xf numFmtId="0" fontId="7" fillId="0" borderId="7" xfId="0" applyFont="1" applyBorder="1" applyAlignment="1">
      <alignment horizontal="center" readingOrder="2"/>
    </xf>
    <xf numFmtId="0" fontId="5" fillId="0" borderId="1" xfId="0" applyFont="1" applyBorder="1" applyAlignment="1">
      <alignment horizontal="right" vertical="center" wrapText="1" readingOrder="2"/>
    </xf>
    <xf numFmtId="0" fontId="0" fillId="0" borderId="1" xfId="0" applyBorder="1" applyAlignment="1">
      <alignment horizontal="center" readingOrder="2"/>
    </xf>
    <xf numFmtId="0" fontId="4" fillId="4" borderId="1" xfId="0" applyFont="1" applyFill="1" applyBorder="1" applyAlignment="1">
      <alignment horizontal="center" vertical="center" readingOrder="2"/>
    </xf>
    <xf numFmtId="0" fontId="5" fillId="4" borderId="1" xfId="0" applyFont="1" applyFill="1" applyBorder="1" applyAlignment="1">
      <alignment horizontal="right" vertical="center" wrapText="1" readingOrder="2"/>
    </xf>
    <xf numFmtId="0" fontId="6" fillId="0" borderId="1" xfId="0" applyFont="1" applyBorder="1" applyAlignment="1">
      <alignment horizontal="right" vertical="center" readingOrder="2"/>
    </xf>
    <xf numFmtId="0" fontId="5" fillId="0" borderId="1" xfId="0" applyFont="1" applyBorder="1" applyAlignment="1">
      <alignment horizontal="right" vertical="center" readingOrder="2"/>
    </xf>
  </cellXfs>
  <cellStyles count="4">
    <cellStyle name="Comma" xfId="1" builtinId="3"/>
    <cellStyle name="Normal" xfId="0" builtinId="0"/>
    <cellStyle name="טוב" xfId="2" builtinId="26"/>
    <cellStyle name="רע" xfId="3" builtinId="2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BF79BA-77FA-4433-B393-9A36226B1714}">
  <dimension ref="A1:T84"/>
  <sheetViews>
    <sheetView rightToLeft="1" tabSelected="1" workbookViewId="0">
      <selection activeCell="B1" sqref="B1:T1"/>
    </sheetView>
  </sheetViews>
  <sheetFormatPr defaultRowHeight="14.25" x14ac:dyDescent="0.2"/>
  <cols>
    <col min="1" max="1" width="4.125" customWidth="1"/>
    <col min="2" max="2" width="18.875" customWidth="1"/>
    <col min="3" max="3" width="13.625" customWidth="1"/>
    <col min="4" max="4" width="14.5" customWidth="1"/>
    <col min="5" max="5" width="14.75" customWidth="1"/>
    <col min="7" max="7" width="15.125" customWidth="1"/>
    <col min="8" max="8" width="8" customWidth="1"/>
    <col min="9" max="9" width="13.125" customWidth="1"/>
    <col min="10" max="10" width="14.5" customWidth="1"/>
    <col min="11" max="11" width="15.375" customWidth="1"/>
    <col min="12" max="12" width="13.125" customWidth="1"/>
    <col min="13" max="13" width="15.5" customWidth="1"/>
    <col min="14" max="14" width="13.25" customWidth="1"/>
    <col min="15" max="15" width="14.25" customWidth="1"/>
    <col min="16" max="16" width="11.75" customWidth="1"/>
    <col min="18" max="18" width="13.5" customWidth="1"/>
    <col min="19" max="19" width="11.25" customWidth="1"/>
    <col min="20" max="20" width="9.625" customWidth="1"/>
  </cols>
  <sheetData>
    <row r="1" spans="1:20" ht="20.25" x14ac:dyDescent="0.2">
      <c r="A1" s="82"/>
      <c r="B1" s="83" t="s">
        <v>35</v>
      </c>
      <c r="C1" s="83"/>
      <c r="D1" s="83"/>
      <c r="E1" s="83"/>
      <c r="F1" s="83"/>
      <c r="G1" s="83"/>
      <c r="H1" s="83"/>
      <c r="I1" s="83"/>
      <c r="J1" s="83"/>
      <c r="K1" s="83"/>
      <c r="L1" s="83"/>
      <c r="M1" s="83"/>
      <c r="N1" s="83"/>
      <c r="O1" s="83"/>
      <c r="P1" s="83"/>
      <c r="Q1" s="83"/>
      <c r="R1" s="83"/>
      <c r="S1" s="83"/>
      <c r="T1" s="83"/>
    </row>
    <row r="2" spans="1:20" x14ac:dyDescent="0.2">
      <c r="A2" s="82"/>
      <c r="B2" s="84" t="s">
        <v>36</v>
      </c>
      <c r="C2" s="84"/>
      <c r="D2" s="84"/>
      <c r="E2" s="84"/>
      <c r="F2" s="84"/>
      <c r="G2" s="84"/>
      <c r="H2" s="84"/>
      <c r="I2" s="84"/>
      <c r="J2" s="84"/>
      <c r="K2" s="84"/>
      <c r="L2" s="84"/>
      <c r="M2" s="84"/>
      <c r="N2" s="84"/>
      <c r="O2" s="84"/>
      <c r="P2" s="84"/>
      <c r="Q2" s="84"/>
      <c r="R2" s="84"/>
      <c r="S2" s="84"/>
      <c r="T2" s="84"/>
    </row>
    <row r="3" spans="1:20" ht="15.75" x14ac:dyDescent="0.2">
      <c r="A3" s="82"/>
      <c r="B3" s="85" t="s">
        <v>0</v>
      </c>
      <c r="C3" s="85"/>
      <c r="D3" s="85"/>
      <c r="E3" s="85"/>
      <c r="F3" s="85"/>
      <c r="G3" s="85"/>
      <c r="H3" s="85"/>
      <c r="I3" s="85"/>
      <c r="J3" s="85"/>
      <c r="K3" s="85"/>
      <c r="L3" s="85"/>
      <c r="M3" s="85"/>
      <c r="N3" s="85"/>
      <c r="O3" s="85"/>
      <c r="P3" s="85"/>
      <c r="Q3" s="85"/>
      <c r="R3" s="85"/>
      <c r="S3" s="85"/>
      <c r="T3" s="85"/>
    </row>
    <row r="4" spans="1:20" x14ac:dyDescent="0.2">
      <c r="A4" s="82"/>
      <c r="B4" s="86" t="s">
        <v>1</v>
      </c>
      <c r="C4" s="86"/>
      <c r="D4" s="86"/>
      <c r="E4" s="86"/>
      <c r="F4" s="86"/>
      <c r="G4" s="86"/>
      <c r="H4" s="86"/>
      <c r="I4" s="86"/>
      <c r="J4" s="86"/>
      <c r="K4" s="86"/>
      <c r="L4" s="86"/>
      <c r="M4" s="86"/>
      <c r="N4" s="86"/>
      <c r="O4" s="86"/>
      <c r="P4" s="86"/>
      <c r="Q4" s="86"/>
      <c r="R4" s="86"/>
      <c r="S4" s="86"/>
      <c r="T4" s="86"/>
    </row>
    <row r="5" spans="1:20" x14ac:dyDescent="0.2">
      <c r="A5" s="82"/>
      <c r="B5" s="86" t="s">
        <v>2</v>
      </c>
      <c r="C5" s="86"/>
      <c r="D5" s="86"/>
      <c r="E5" s="86"/>
      <c r="F5" s="86"/>
      <c r="G5" s="86"/>
      <c r="H5" s="86"/>
      <c r="I5" s="86"/>
      <c r="J5" s="86"/>
      <c r="K5" s="86"/>
      <c r="L5" s="86"/>
      <c r="M5" s="86"/>
      <c r="N5" s="86"/>
      <c r="O5" s="86"/>
      <c r="P5" s="86"/>
      <c r="Q5" s="86"/>
      <c r="R5" s="86"/>
      <c r="S5" s="86"/>
      <c r="T5" s="86"/>
    </row>
    <row r="6" spans="1:20" ht="78.75" x14ac:dyDescent="0.2">
      <c r="A6" s="82"/>
      <c r="B6" s="1" t="s">
        <v>3</v>
      </c>
      <c r="C6" s="1" t="s">
        <v>4</v>
      </c>
      <c r="D6" s="1" t="s">
        <v>5</v>
      </c>
      <c r="E6" s="1" t="s">
        <v>6</v>
      </c>
      <c r="F6" s="1" t="s">
        <v>7</v>
      </c>
      <c r="G6" s="1" t="s">
        <v>8</v>
      </c>
      <c r="H6" s="1" t="s">
        <v>9</v>
      </c>
      <c r="I6" s="1" t="s">
        <v>10</v>
      </c>
      <c r="J6" s="1" t="s">
        <v>11</v>
      </c>
      <c r="K6" s="1" t="s">
        <v>12</v>
      </c>
      <c r="L6" s="2" t="s">
        <v>13</v>
      </c>
      <c r="M6" s="3" t="s">
        <v>14</v>
      </c>
      <c r="N6" s="4" t="s">
        <v>15</v>
      </c>
      <c r="O6" s="1" t="s">
        <v>16</v>
      </c>
      <c r="P6" s="1" t="s">
        <v>17</v>
      </c>
      <c r="Q6" s="1" t="s">
        <v>18</v>
      </c>
      <c r="R6" s="5" t="s">
        <v>19</v>
      </c>
      <c r="S6" s="5" t="s">
        <v>20</v>
      </c>
      <c r="T6" s="1" t="s">
        <v>21</v>
      </c>
    </row>
    <row r="7" spans="1:20" ht="15.75" x14ac:dyDescent="0.2">
      <c r="A7" s="49" t="s">
        <v>37</v>
      </c>
      <c r="B7" s="50"/>
      <c r="C7" s="50"/>
      <c r="D7" s="50"/>
      <c r="E7" s="50"/>
      <c r="F7" s="50"/>
      <c r="G7" s="50"/>
      <c r="H7" s="50"/>
      <c r="I7" s="50"/>
      <c r="J7" s="50"/>
      <c r="K7" s="50"/>
      <c r="L7" s="50"/>
      <c r="M7" s="50"/>
      <c r="N7" s="50"/>
      <c r="O7" s="50"/>
      <c r="P7" s="50"/>
      <c r="Q7" s="50"/>
      <c r="R7" s="50"/>
      <c r="S7" s="50"/>
      <c r="T7" s="51"/>
    </row>
    <row r="8" spans="1:20" ht="71.25" customHeight="1" x14ac:dyDescent="0.2">
      <c r="A8" s="52">
        <v>1</v>
      </c>
      <c r="B8" s="7" t="s">
        <v>38</v>
      </c>
      <c r="C8" s="10" t="s">
        <v>39</v>
      </c>
      <c r="D8" s="10" t="s">
        <v>40</v>
      </c>
      <c r="E8" s="11" t="s">
        <v>41</v>
      </c>
      <c r="F8" s="11" t="s">
        <v>27</v>
      </c>
      <c r="G8" s="12" t="s">
        <v>42</v>
      </c>
      <c r="H8" s="12" t="s">
        <v>28</v>
      </c>
      <c r="I8" s="13">
        <v>100</v>
      </c>
      <c r="J8" s="14" t="s">
        <v>33</v>
      </c>
      <c r="K8" s="15">
        <v>20000</v>
      </c>
      <c r="L8" s="16">
        <v>1</v>
      </c>
      <c r="M8" s="17">
        <f>L8*K8</f>
        <v>20000</v>
      </c>
      <c r="N8" s="15">
        <f>M8*117/100</f>
        <v>23400</v>
      </c>
      <c r="O8" s="18" t="s">
        <v>29</v>
      </c>
      <c r="P8" s="5" t="s">
        <v>30</v>
      </c>
      <c r="Q8" s="19"/>
      <c r="R8" s="20">
        <f>N8</f>
        <v>23400</v>
      </c>
      <c r="S8" s="21"/>
      <c r="T8" s="22"/>
    </row>
    <row r="9" spans="1:20" ht="27" customHeight="1" x14ac:dyDescent="0.2">
      <c r="A9" s="52"/>
      <c r="B9" s="81" t="s">
        <v>43</v>
      </c>
      <c r="C9" s="81"/>
      <c r="D9" s="81"/>
      <c r="E9" s="81"/>
      <c r="F9" s="81"/>
      <c r="G9" s="81"/>
      <c r="H9" s="81"/>
      <c r="I9" s="81"/>
      <c r="J9" s="81"/>
      <c r="K9" s="81"/>
      <c r="L9" s="81"/>
      <c r="M9" s="81"/>
      <c r="N9" s="81"/>
      <c r="O9" s="81"/>
      <c r="P9" s="81"/>
      <c r="Q9" s="81"/>
      <c r="R9" s="81"/>
      <c r="S9" s="81"/>
      <c r="T9" s="81"/>
    </row>
    <row r="10" spans="1:20" ht="15.75" x14ac:dyDescent="0.2">
      <c r="A10" s="49" t="s">
        <v>44</v>
      </c>
      <c r="B10" s="50"/>
      <c r="C10" s="50"/>
      <c r="D10" s="50"/>
      <c r="E10" s="50"/>
      <c r="F10" s="50"/>
      <c r="G10" s="50"/>
      <c r="H10" s="50"/>
      <c r="I10" s="50"/>
      <c r="J10" s="50"/>
      <c r="K10" s="50"/>
      <c r="L10" s="50"/>
      <c r="M10" s="50"/>
      <c r="N10" s="50"/>
      <c r="O10" s="50"/>
      <c r="P10" s="50"/>
      <c r="Q10" s="50"/>
      <c r="R10" s="50"/>
      <c r="S10" s="50"/>
      <c r="T10" s="51"/>
    </row>
    <row r="11" spans="1:20" ht="45" customHeight="1" x14ac:dyDescent="0.2">
      <c r="A11" s="52">
        <v>2</v>
      </c>
      <c r="B11" s="9" t="s">
        <v>45</v>
      </c>
      <c r="C11" s="10" t="s">
        <v>39</v>
      </c>
      <c r="D11" s="23"/>
      <c r="E11" s="24" t="s">
        <v>46</v>
      </c>
      <c r="F11" s="24" t="s">
        <v>27</v>
      </c>
      <c r="G11" s="15" t="s">
        <v>47</v>
      </c>
      <c r="H11" s="15" t="s">
        <v>28</v>
      </c>
      <c r="I11" s="12">
        <v>100</v>
      </c>
      <c r="J11" s="14" t="s">
        <v>33</v>
      </c>
      <c r="K11" s="15">
        <v>15000</v>
      </c>
      <c r="L11" s="25">
        <v>1</v>
      </c>
      <c r="M11" s="17">
        <f>L11*K11</f>
        <v>15000</v>
      </c>
      <c r="N11" s="15">
        <f>M11*117/100</f>
        <v>17550</v>
      </c>
      <c r="O11" s="26" t="s">
        <v>29</v>
      </c>
      <c r="P11" s="5" t="s">
        <v>30</v>
      </c>
      <c r="Q11" s="27"/>
      <c r="R11" s="20">
        <f>N11</f>
        <v>17550</v>
      </c>
      <c r="S11" s="28" t="s">
        <v>23</v>
      </c>
      <c r="T11" s="29"/>
    </row>
    <row r="12" spans="1:20" ht="25.5" customHeight="1" x14ac:dyDescent="0.2">
      <c r="A12" s="52"/>
      <c r="B12" s="81" t="s">
        <v>48</v>
      </c>
      <c r="C12" s="81"/>
      <c r="D12" s="81"/>
      <c r="E12" s="81"/>
      <c r="F12" s="81"/>
      <c r="G12" s="81"/>
      <c r="H12" s="81"/>
      <c r="I12" s="81"/>
      <c r="J12" s="81"/>
      <c r="K12" s="81"/>
      <c r="L12" s="81"/>
      <c r="M12" s="81"/>
      <c r="N12" s="81"/>
      <c r="O12" s="81"/>
      <c r="P12" s="81"/>
      <c r="Q12" s="81"/>
      <c r="R12" s="81"/>
      <c r="S12" s="81"/>
      <c r="T12" s="8"/>
    </row>
    <row r="13" spans="1:20" ht="15.75" x14ac:dyDescent="0.2">
      <c r="A13" s="49" t="s">
        <v>49</v>
      </c>
      <c r="B13" s="50"/>
      <c r="C13" s="50"/>
      <c r="D13" s="50"/>
      <c r="E13" s="50"/>
      <c r="F13" s="50"/>
      <c r="G13" s="50"/>
      <c r="H13" s="50"/>
      <c r="I13" s="50"/>
      <c r="J13" s="50"/>
      <c r="K13" s="50"/>
      <c r="L13" s="50"/>
      <c r="M13" s="50"/>
      <c r="N13" s="50"/>
      <c r="O13" s="50"/>
      <c r="P13" s="50"/>
      <c r="Q13" s="50"/>
      <c r="R13" s="50"/>
      <c r="S13" s="50"/>
      <c r="T13" s="51"/>
    </row>
    <row r="14" spans="1:20" x14ac:dyDescent="0.2">
      <c r="A14" s="52">
        <v>3</v>
      </c>
      <c r="B14" s="66" t="s">
        <v>50</v>
      </c>
      <c r="C14" s="66" t="s">
        <v>39</v>
      </c>
      <c r="D14" s="68" t="s">
        <v>51</v>
      </c>
      <c r="E14" s="70" t="s">
        <v>52</v>
      </c>
      <c r="F14" s="70" t="s">
        <v>27</v>
      </c>
      <c r="G14" s="30" t="s">
        <v>53</v>
      </c>
      <c r="H14" s="31" t="s">
        <v>28</v>
      </c>
      <c r="I14" s="32">
        <v>62</v>
      </c>
      <c r="J14" s="15" t="s">
        <v>33</v>
      </c>
      <c r="K14" s="15">
        <v>303000</v>
      </c>
      <c r="L14" s="25">
        <v>1</v>
      </c>
      <c r="M14" s="17">
        <f t="shared" ref="M14:M15" si="0">L14*K14</f>
        <v>303000</v>
      </c>
      <c r="N14" s="15">
        <f t="shared" ref="N14:N15" si="1">M14*1.17</f>
        <v>354510</v>
      </c>
      <c r="O14" s="72" t="s">
        <v>29</v>
      </c>
      <c r="P14" s="72" t="s">
        <v>34</v>
      </c>
      <c r="Q14" s="58"/>
      <c r="R14" s="60">
        <f>N14</f>
        <v>354510</v>
      </c>
      <c r="S14" s="62"/>
      <c r="T14" s="64"/>
    </row>
    <row r="15" spans="1:20" x14ac:dyDescent="0.2">
      <c r="A15" s="52"/>
      <c r="B15" s="66"/>
      <c r="C15" s="66"/>
      <c r="D15" s="68"/>
      <c r="E15" s="70"/>
      <c r="F15" s="70"/>
      <c r="G15" s="30" t="s">
        <v>54</v>
      </c>
      <c r="H15" s="31" t="s">
        <v>28</v>
      </c>
      <c r="I15" s="33">
        <v>58</v>
      </c>
      <c r="J15" s="30" t="s">
        <v>33</v>
      </c>
      <c r="K15" s="30">
        <v>356500</v>
      </c>
      <c r="L15" s="34">
        <v>1</v>
      </c>
      <c r="M15" s="35">
        <f t="shared" si="0"/>
        <v>356500</v>
      </c>
      <c r="N15" s="30">
        <f t="shared" si="1"/>
        <v>417105</v>
      </c>
      <c r="O15" s="72"/>
      <c r="P15" s="72"/>
      <c r="Q15" s="58"/>
      <c r="R15" s="60">
        <f>N15*(100-Q15)/100</f>
        <v>417105</v>
      </c>
      <c r="S15" s="62"/>
      <c r="T15" s="64"/>
    </row>
    <row r="16" spans="1:20" ht="39.75" customHeight="1" x14ac:dyDescent="0.2">
      <c r="A16" s="52"/>
      <c r="B16" s="53" t="s">
        <v>55</v>
      </c>
      <c r="C16" s="54"/>
      <c r="D16" s="54"/>
      <c r="E16" s="54"/>
      <c r="F16" s="54"/>
      <c r="G16" s="54"/>
      <c r="H16" s="54"/>
      <c r="I16" s="54"/>
      <c r="J16" s="54"/>
      <c r="K16" s="54"/>
      <c r="L16" s="54"/>
      <c r="M16" s="54"/>
      <c r="N16" s="54"/>
      <c r="O16" s="54"/>
      <c r="P16" s="54"/>
      <c r="Q16" s="54"/>
      <c r="R16" s="54"/>
      <c r="S16" s="54"/>
      <c r="T16" s="55"/>
    </row>
    <row r="17" spans="1:20" ht="15.75" x14ac:dyDescent="0.2">
      <c r="A17" s="49" t="s">
        <v>56</v>
      </c>
      <c r="B17" s="50"/>
      <c r="C17" s="50"/>
      <c r="D17" s="50"/>
      <c r="E17" s="50"/>
      <c r="F17" s="50"/>
      <c r="G17" s="50"/>
      <c r="H17" s="50"/>
      <c r="I17" s="50"/>
      <c r="J17" s="50"/>
      <c r="K17" s="50"/>
      <c r="L17" s="50"/>
      <c r="M17" s="50"/>
      <c r="N17" s="50"/>
      <c r="O17" s="50"/>
      <c r="P17" s="50"/>
      <c r="Q17" s="50"/>
      <c r="R17" s="50"/>
      <c r="S17" s="50"/>
      <c r="T17" s="51"/>
    </row>
    <row r="18" spans="1:20" ht="60" customHeight="1" x14ac:dyDescent="0.2">
      <c r="A18" s="52">
        <v>4</v>
      </c>
      <c r="B18" s="9" t="s">
        <v>57</v>
      </c>
      <c r="C18" s="9" t="s">
        <v>58</v>
      </c>
      <c r="D18" s="23">
        <v>23009</v>
      </c>
      <c r="E18" s="24" t="s">
        <v>59</v>
      </c>
      <c r="F18" s="24" t="s">
        <v>27</v>
      </c>
      <c r="G18" s="15" t="s">
        <v>60</v>
      </c>
      <c r="H18" s="15" t="s">
        <v>28</v>
      </c>
      <c r="I18" s="12">
        <v>100</v>
      </c>
      <c r="J18" s="14" t="s">
        <v>33</v>
      </c>
      <c r="K18" s="14">
        <v>1050</v>
      </c>
      <c r="L18" s="25">
        <v>1</v>
      </c>
      <c r="M18" s="17">
        <f>L18*K18</f>
        <v>1050</v>
      </c>
      <c r="N18" s="15">
        <f>M18*1.17</f>
        <v>1228.5</v>
      </c>
      <c r="O18" s="26" t="s">
        <v>61</v>
      </c>
      <c r="P18" s="26" t="s">
        <v>34</v>
      </c>
      <c r="Q18" s="27"/>
      <c r="R18" s="36">
        <f>N18*(100-Q18)/100</f>
        <v>1228.5</v>
      </c>
      <c r="S18" s="28" t="s">
        <v>23</v>
      </c>
      <c r="T18" s="29"/>
    </row>
    <row r="19" spans="1:20" x14ac:dyDescent="0.2">
      <c r="A19" s="52"/>
      <c r="B19" s="53" t="s">
        <v>62</v>
      </c>
      <c r="C19" s="54"/>
      <c r="D19" s="54"/>
      <c r="E19" s="54"/>
      <c r="F19" s="54"/>
      <c r="G19" s="54"/>
      <c r="H19" s="54"/>
      <c r="I19" s="54"/>
      <c r="J19" s="54"/>
      <c r="K19" s="54"/>
      <c r="L19" s="54"/>
      <c r="M19" s="54"/>
      <c r="N19" s="54"/>
      <c r="O19" s="54"/>
      <c r="P19" s="54"/>
      <c r="Q19" s="54"/>
      <c r="R19" s="54"/>
      <c r="S19" s="55"/>
      <c r="T19" s="8"/>
    </row>
    <row r="20" spans="1:20" ht="15.75" x14ac:dyDescent="0.2">
      <c r="A20" s="49" t="s">
        <v>63</v>
      </c>
      <c r="B20" s="50"/>
      <c r="C20" s="50"/>
      <c r="D20" s="50"/>
      <c r="E20" s="50"/>
      <c r="F20" s="50"/>
      <c r="G20" s="50"/>
      <c r="H20" s="50"/>
      <c r="I20" s="50"/>
      <c r="J20" s="50"/>
      <c r="K20" s="50"/>
      <c r="L20" s="50"/>
      <c r="M20" s="50"/>
      <c r="N20" s="50"/>
      <c r="O20" s="50"/>
      <c r="P20" s="50"/>
      <c r="Q20" s="50"/>
      <c r="R20" s="50"/>
      <c r="S20" s="50"/>
      <c r="T20" s="51"/>
    </row>
    <row r="21" spans="1:20" ht="47.25" customHeight="1" x14ac:dyDescent="0.2">
      <c r="A21" s="52">
        <v>5</v>
      </c>
      <c r="B21" s="9" t="s">
        <v>64</v>
      </c>
      <c r="C21" s="9" t="s">
        <v>58</v>
      </c>
      <c r="D21" s="23">
        <v>23009</v>
      </c>
      <c r="E21" s="24" t="s">
        <v>59</v>
      </c>
      <c r="F21" s="24" t="s">
        <v>27</v>
      </c>
      <c r="G21" s="15" t="s">
        <v>60</v>
      </c>
      <c r="H21" s="15" t="s">
        <v>28</v>
      </c>
      <c r="I21" s="12">
        <v>100</v>
      </c>
      <c r="J21" s="14" t="s">
        <v>33</v>
      </c>
      <c r="K21" s="14">
        <v>7400</v>
      </c>
      <c r="L21" s="25">
        <v>1</v>
      </c>
      <c r="M21" s="17">
        <f>L21*K21</f>
        <v>7400</v>
      </c>
      <c r="N21" s="15">
        <f>M21*1.17</f>
        <v>8658</v>
      </c>
      <c r="O21" s="5" t="s">
        <v>61</v>
      </c>
      <c r="P21" s="5" t="s">
        <v>65</v>
      </c>
      <c r="Q21" s="27"/>
      <c r="R21" s="36">
        <f>N21*(100-Q21)/100</f>
        <v>8658</v>
      </c>
      <c r="S21" s="28" t="s">
        <v>23</v>
      </c>
      <c r="T21" s="6"/>
    </row>
    <row r="22" spans="1:20" ht="25.5" customHeight="1" x14ac:dyDescent="0.2">
      <c r="A22" s="52"/>
      <c r="B22" s="53" t="s">
        <v>66</v>
      </c>
      <c r="C22" s="54"/>
      <c r="D22" s="54"/>
      <c r="E22" s="54"/>
      <c r="F22" s="54"/>
      <c r="G22" s="54"/>
      <c r="H22" s="54"/>
      <c r="I22" s="54"/>
      <c r="J22" s="54"/>
      <c r="K22" s="54"/>
      <c r="L22" s="54"/>
      <c r="M22" s="54"/>
      <c r="N22" s="54"/>
      <c r="O22" s="54"/>
      <c r="P22" s="54"/>
      <c r="Q22" s="54"/>
      <c r="R22" s="54"/>
      <c r="S22" s="54"/>
      <c r="T22" s="55"/>
    </row>
    <row r="23" spans="1:20" ht="15.75" x14ac:dyDescent="0.2">
      <c r="A23" s="49" t="s">
        <v>67</v>
      </c>
      <c r="B23" s="50"/>
      <c r="C23" s="50"/>
      <c r="D23" s="50"/>
      <c r="E23" s="50"/>
      <c r="F23" s="50"/>
      <c r="G23" s="50"/>
      <c r="H23" s="50"/>
      <c r="I23" s="50"/>
      <c r="J23" s="50"/>
      <c r="K23" s="50"/>
      <c r="L23" s="50"/>
      <c r="M23" s="50"/>
      <c r="N23" s="50"/>
      <c r="O23" s="50"/>
      <c r="P23" s="50"/>
      <c r="Q23" s="50"/>
      <c r="R23" s="50"/>
      <c r="S23" s="50"/>
      <c r="T23" s="51"/>
    </row>
    <row r="24" spans="1:20" ht="25.5" customHeight="1" x14ac:dyDescent="0.2">
      <c r="A24" s="52">
        <v>6</v>
      </c>
      <c r="B24" s="65" t="s">
        <v>68</v>
      </c>
      <c r="C24" s="65" t="s">
        <v>58</v>
      </c>
      <c r="D24" s="67">
        <v>23009</v>
      </c>
      <c r="E24" s="69" t="s">
        <v>46</v>
      </c>
      <c r="F24" s="69" t="s">
        <v>27</v>
      </c>
      <c r="G24" s="15" t="s">
        <v>69</v>
      </c>
      <c r="H24" s="15" t="s">
        <v>28</v>
      </c>
      <c r="I24" s="32">
        <v>100</v>
      </c>
      <c r="J24" s="15" t="s">
        <v>22</v>
      </c>
      <c r="K24" s="15">
        <v>150</v>
      </c>
      <c r="L24" s="25">
        <v>750</v>
      </c>
      <c r="M24" s="17">
        <f>L24*K24</f>
        <v>112500</v>
      </c>
      <c r="N24" s="15">
        <f>M24*1.17</f>
        <v>131625</v>
      </c>
      <c r="O24" s="71" t="s">
        <v>29</v>
      </c>
      <c r="P24" s="71" t="s">
        <v>70</v>
      </c>
      <c r="Q24" s="57"/>
      <c r="R24" s="59">
        <f>N24*(100-Q24)/100</f>
        <v>131625</v>
      </c>
      <c r="S24" s="61" t="s">
        <v>23</v>
      </c>
      <c r="T24" s="63"/>
    </row>
    <row r="25" spans="1:20" ht="25.5" x14ac:dyDescent="0.2">
      <c r="A25" s="52"/>
      <c r="B25" s="66"/>
      <c r="C25" s="66"/>
      <c r="D25" s="68"/>
      <c r="E25" s="70"/>
      <c r="F25" s="70"/>
      <c r="G25" s="31" t="s">
        <v>71</v>
      </c>
      <c r="H25" s="31" t="s">
        <v>28</v>
      </c>
      <c r="I25" s="37">
        <v>88</v>
      </c>
      <c r="J25" s="30" t="s">
        <v>22</v>
      </c>
      <c r="K25" s="30">
        <v>180</v>
      </c>
      <c r="L25" s="38">
        <v>750</v>
      </c>
      <c r="M25" s="35">
        <f t="shared" ref="M25:M26" si="2">L25*K25</f>
        <v>135000</v>
      </c>
      <c r="N25" s="30">
        <f t="shared" ref="N25:N26" si="3">M25*1.17</f>
        <v>157950</v>
      </c>
      <c r="O25" s="72"/>
      <c r="P25" s="72"/>
      <c r="Q25" s="58"/>
      <c r="R25" s="60"/>
      <c r="S25" s="62"/>
      <c r="T25" s="64"/>
    </row>
    <row r="26" spans="1:20" ht="46.5" customHeight="1" x14ac:dyDescent="0.2">
      <c r="A26" s="52"/>
      <c r="B26" s="66"/>
      <c r="C26" s="66"/>
      <c r="D26" s="68"/>
      <c r="E26" s="70"/>
      <c r="F26" s="70"/>
      <c r="G26" s="39" t="s">
        <v>72</v>
      </c>
      <c r="H26" s="39" t="s">
        <v>28</v>
      </c>
      <c r="I26" s="38">
        <v>76</v>
      </c>
      <c r="J26" s="30" t="s">
        <v>22</v>
      </c>
      <c r="K26" s="30">
        <v>230</v>
      </c>
      <c r="L26" s="38">
        <v>750</v>
      </c>
      <c r="M26" s="35">
        <f t="shared" si="2"/>
        <v>172500</v>
      </c>
      <c r="N26" s="30">
        <f t="shared" si="3"/>
        <v>201825</v>
      </c>
      <c r="O26" s="72"/>
      <c r="P26" s="72"/>
      <c r="Q26" s="58"/>
      <c r="R26" s="60"/>
      <c r="S26" s="62"/>
      <c r="T26" s="64"/>
    </row>
    <row r="27" spans="1:20" ht="25.5" customHeight="1" x14ac:dyDescent="0.2">
      <c r="A27" s="52"/>
      <c r="B27" s="53" t="s">
        <v>73</v>
      </c>
      <c r="C27" s="54"/>
      <c r="D27" s="54"/>
      <c r="E27" s="54"/>
      <c r="F27" s="54"/>
      <c r="G27" s="54"/>
      <c r="H27" s="54"/>
      <c r="I27" s="54"/>
      <c r="J27" s="54"/>
      <c r="K27" s="54"/>
      <c r="L27" s="54"/>
      <c r="M27" s="54"/>
      <c r="N27" s="54"/>
      <c r="O27" s="54"/>
      <c r="P27" s="54"/>
      <c r="Q27" s="54"/>
      <c r="R27" s="54"/>
      <c r="S27" s="54"/>
      <c r="T27" s="55"/>
    </row>
    <row r="28" spans="1:20" ht="15.75" x14ac:dyDescent="0.2">
      <c r="A28" s="49" t="s">
        <v>74</v>
      </c>
      <c r="B28" s="50"/>
      <c r="C28" s="50"/>
      <c r="D28" s="50"/>
      <c r="E28" s="50"/>
      <c r="F28" s="50"/>
      <c r="G28" s="50"/>
      <c r="H28" s="50"/>
      <c r="I28" s="50"/>
      <c r="J28" s="50"/>
      <c r="K28" s="50"/>
      <c r="L28" s="50"/>
      <c r="M28" s="50"/>
      <c r="N28" s="50"/>
      <c r="O28" s="50"/>
      <c r="P28" s="50"/>
      <c r="Q28" s="50"/>
      <c r="R28" s="50"/>
      <c r="S28" s="50"/>
      <c r="T28" s="51"/>
    </row>
    <row r="29" spans="1:20" ht="23.25" customHeight="1" x14ac:dyDescent="0.2">
      <c r="A29" s="52">
        <v>7</v>
      </c>
      <c r="B29" s="65" t="s">
        <v>75</v>
      </c>
      <c r="C29" s="65" t="s">
        <v>58</v>
      </c>
      <c r="D29" s="67">
        <v>23009</v>
      </c>
      <c r="E29" s="69" t="s">
        <v>46</v>
      </c>
      <c r="F29" s="69" t="s">
        <v>27</v>
      </c>
      <c r="G29" s="15" t="s">
        <v>76</v>
      </c>
      <c r="H29" s="15" t="s">
        <v>28</v>
      </c>
      <c r="I29" s="32">
        <v>100</v>
      </c>
      <c r="J29" s="15" t="s">
        <v>24</v>
      </c>
      <c r="K29" s="15">
        <v>51099</v>
      </c>
      <c r="L29" s="25">
        <v>1</v>
      </c>
      <c r="M29" s="17">
        <f>L29*K29</f>
        <v>51099</v>
      </c>
      <c r="N29" s="15">
        <v>59785.829999999994</v>
      </c>
      <c r="O29" s="71" t="s">
        <v>29</v>
      </c>
      <c r="P29" s="71" t="s">
        <v>70</v>
      </c>
      <c r="Q29" s="57"/>
      <c r="R29" s="59">
        <f>N29*(100-Q29)/100</f>
        <v>59785.829999999987</v>
      </c>
      <c r="S29" s="61" t="s">
        <v>23</v>
      </c>
      <c r="T29" s="63"/>
    </row>
    <row r="30" spans="1:20" ht="34.5" customHeight="1" x14ac:dyDescent="0.2">
      <c r="A30" s="52"/>
      <c r="B30" s="66"/>
      <c r="C30" s="66"/>
      <c r="D30" s="68"/>
      <c r="E30" s="70"/>
      <c r="F30" s="70"/>
      <c r="G30" s="40" t="s">
        <v>77</v>
      </c>
      <c r="H30" s="40" t="s">
        <v>28</v>
      </c>
      <c r="I30" s="41">
        <v>92</v>
      </c>
      <c r="J30" s="42" t="s">
        <v>24</v>
      </c>
      <c r="K30" s="43">
        <v>57358</v>
      </c>
      <c r="L30" s="11">
        <v>1</v>
      </c>
      <c r="M30" s="35">
        <f t="shared" ref="M30:M31" si="4">L30*K30</f>
        <v>57358</v>
      </c>
      <c r="N30" s="30">
        <v>67108.86</v>
      </c>
      <c r="O30" s="72"/>
      <c r="P30" s="72"/>
      <c r="Q30" s="58"/>
      <c r="R30" s="60"/>
      <c r="S30" s="62"/>
      <c r="T30" s="64"/>
    </row>
    <row r="31" spans="1:20" ht="24" customHeight="1" x14ac:dyDescent="0.2">
      <c r="A31" s="52"/>
      <c r="B31" s="66"/>
      <c r="C31" s="66"/>
      <c r="D31" s="68"/>
      <c r="E31" s="70"/>
      <c r="F31" s="70"/>
      <c r="G31" s="7" t="s">
        <v>78</v>
      </c>
      <c r="H31" s="7" t="s">
        <v>28</v>
      </c>
      <c r="I31" s="11">
        <v>90</v>
      </c>
      <c r="J31" s="42" t="s">
        <v>24</v>
      </c>
      <c r="K31" s="43">
        <v>59444.21</v>
      </c>
      <c r="L31" s="11">
        <v>1</v>
      </c>
      <c r="M31" s="35">
        <f t="shared" si="4"/>
        <v>59444.21</v>
      </c>
      <c r="N31" s="30">
        <v>69549.725699999995</v>
      </c>
      <c r="O31" s="72"/>
      <c r="P31" s="72"/>
      <c r="Q31" s="58"/>
      <c r="R31" s="60"/>
      <c r="S31" s="62"/>
      <c r="T31" s="64"/>
    </row>
    <row r="32" spans="1:20" x14ac:dyDescent="0.2">
      <c r="A32" s="52"/>
      <c r="B32" s="53" t="s">
        <v>79</v>
      </c>
      <c r="C32" s="54"/>
      <c r="D32" s="54"/>
      <c r="E32" s="54"/>
      <c r="F32" s="54"/>
      <c r="G32" s="54"/>
      <c r="H32" s="54"/>
      <c r="I32" s="54"/>
      <c r="J32" s="54"/>
      <c r="K32" s="54"/>
      <c r="L32" s="54"/>
      <c r="M32" s="54"/>
      <c r="N32" s="54"/>
      <c r="O32" s="54"/>
      <c r="P32" s="54"/>
      <c r="Q32" s="54"/>
      <c r="R32" s="54"/>
      <c r="S32" s="54"/>
      <c r="T32" s="55"/>
    </row>
    <row r="33" spans="1:20" ht="15.75" x14ac:dyDescent="0.2">
      <c r="A33" s="49" t="s">
        <v>80</v>
      </c>
      <c r="B33" s="50"/>
      <c r="C33" s="50"/>
      <c r="D33" s="50"/>
      <c r="E33" s="50"/>
      <c r="F33" s="50"/>
      <c r="G33" s="50"/>
      <c r="H33" s="50"/>
      <c r="I33" s="50"/>
      <c r="J33" s="50"/>
      <c r="K33" s="50"/>
      <c r="L33" s="50"/>
      <c r="M33" s="50"/>
      <c r="N33" s="50"/>
      <c r="O33" s="50"/>
      <c r="P33" s="50"/>
      <c r="Q33" s="50"/>
      <c r="R33" s="50"/>
      <c r="S33" s="50"/>
      <c r="T33" s="51"/>
    </row>
    <row r="34" spans="1:20" ht="25.5" x14ac:dyDescent="0.2">
      <c r="A34" s="52">
        <v>8</v>
      </c>
      <c r="B34" s="65" t="s">
        <v>81</v>
      </c>
      <c r="C34" s="65" t="s">
        <v>26</v>
      </c>
      <c r="D34" s="67" t="s">
        <v>82</v>
      </c>
      <c r="E34" s="69" t="s">
        <v>52</v>
      </c>
      <c r="F34" s="69" t="s">
        <v>27</v>
      </c>
      <c r="G34" s="15" t="s">
        <v>83</v>
      </c>
      <c r="H34" s="15" t="s">
        <v>28</v>
      </c>
      <c r="I34" s="12">
        <v>100</v>
      </c>
      <c r="J34" s="15" t="s">
        <v>24</v>
      </c>
      <c r="K34" s="14">
        <v>21000</v>
      </c>
      <c r="L34" s="25">
        <v>1</v>
      </c>
      <c r="M34" s="17">
        <f>L34*K34</f>
        <v>21000</v>
      </c>
      <c r="N34" s="15">
        <v>24570</v>
      </c>
      <c r="O34" s="71" t="s">
        <v>29</v>
      </c>
      <c r="P34" s="71" t="s">
        <v>70</v>
      </c>
      <c r="Q34" s="57"/>
      <c r="R34" s="59">
        <f>N34</f>
        <v>24570</v>
      </c>
      <c r="S34" s="61" t="s">
        <v>23</v>
      </c>
      <c r="T34" s="63"/>
    </row>
    <row r="35" spans="1:20" ht="25.5" x14ac:dyDescent="0.2">
      <c r="A35" s="52"/>
      <c r="B35" s="66"/>
      <c r="C35" s="66"/>
      <c r="D35" s="68"/>
      <c r="E35" s="70"/>
      <c r="F35" s="70"/>
      <c r="G35" s="40" t="s">
        <v>84</v>
      </c>
      <c r="H35" s="40" t="s">
        <v>28</v>
      </c>
      <c r="I35" s="41">
        <v>89</v>
      </c>
      <c r="J35" s="30" t="s">
        <v>24</v>
      </c>
      <c r="K35" s="30">
        <v>25000</v>
      </c>
      <c r="L35" s="38">
        <v>1</v>
      </c>
      <c r="M35" s="35">
        <f t="shared" ref="M35:M37" si="5">L35*K35</f>
        <v>25000</v>
      </c>
      <c r="N35" s="30">
        <v>29250</v>
      </c>
      <c r="O35" s="72"/>
      <c r="P35" s="72"/>
      <c r="Q35" s="58"/>
      <c r="R35" s="60"/>
      <c r="S35" s="62"/>
      <c r="T35" s="64"/>
    </row>
    <row r="36" spans="1:20" ht="25.5" x14ac:dyDescent="0.2">
      <c r="A36" s="52"/>
      <c r="B36" s="66"/>
      <c r="C36" s="66"/>
      <c r="D36" s="68"/>
      <c r="E36" s="70"/>
      <c r="F36" s="70"/>
      <c r="G36" s="40" t="s">
        <v>85</v>
      </c>
      <c r="H36" s="40" t="s">
        <v>28</v>
      </c>
      <c r="I36" s="41">
        <v>79</v>
      </c>
      <c r="J36" s="30" t="s">
        <v>24</v>
      </c>
      <c r="K36" s="30">
        <v>30000</v>
      </c>
      <c r="L36" s="38">
        <v>1</v>
      </c>
      <c r="M36" s="35">
        <f t="shared" si="5"/>
        <v>30000</v>
      </c>
      <c r="N36" s="30">
        <v>35100</v>
      </c>
      <c r="O36" s="72"/>
      <c r="P36" s="72"/>
      <c r="Q36" s="58"/>
      <c r="R36" s="60"/>
      <c r="S36" s="62"/>
      <c r="T36" s="64"/>
    </row>
    <row r="37" spans="1:20" ht="25.5" x14ac:dyDescent="0.2">
      <c r="A37" s="52"/>
      <c r="B37" s="66"/>
      <c r="C37" s="66"/>
      <c r="D37" s="68"/>
      <c r="E37" s="70"/>
      <c r="F37" s="70"/>
      <c r="G37" s="7" t="s">
        <v>86</v>
      </c>
      <c r="H37" s="7" t="s">
        <v>28</v>
      </c>
      <c r="I37" s="11">
        <v>61</v>
      </c>
      <c r="J37" s="30" t="s">
        <v>24</v>
      </c>
      <c r="K37" s="30">
        <v>48000</v>
      </c>
      <c r="L37" s="38">
        <v>1</v>
      </c>
      <c r="M37" s="35">
        <f t="shared" si="5"/>
        <v>48000</v>
      </c>
      <c r="N37" s="30">
        <v>56160</v>
      </c>
      <c r="O37" s="72"/>
      <c r="P37" s="72"/>
      <c r="Q37" s="58"/>
      <c r="R37" s="74"/>
      <c r="S37" s="75"/>
      <c r="T37" s="76"/>
    </row>
    <row r="38" spans="1:20" x14ac:dyDescent="0.2">
      <c r="A38" s="52"/>
      <c r="B38" s="53" t="s">
        <v>87</v>
      </c>
      <c r="C38" s="54"/>
      <c r="D38" s="54"/>
      <c r="E38" s="54"/>
      <c r="F38" s="54"/>
      <c r="G38" s="54"/>
      <c r="H38" s="54"/>
      <c r="I38" s="54"/>
      <c r="J38" s="54"/>
      <c r="K38" s="54"/>
      <c r="L38" s="54"/>
      <c r="M38" s="54"/>
      <c r="N38" s="54"/>
      <c r="O38" s="54"/>
      <c r="P38" s="54"/>
      <c r="Q38" s="54"/>
      <c r="R38" s="54"/>
      <c r="S38" s="55"/>
      <c r="T38" s="8"/>
    </row>
    <row r="39" spans="1:20" ht="15.75" x14ac:dyDescent="0.2">
      <c r="A39" s="49" t="s">
        <v>88</v>
      </c>
      <c r="B39" s="50"/>
      <c r="C39" s="50"/>
      <c r="D39" s="50"/>
      <c r="E39" s="50"/>
      <c r="F39" s="50"/>
      <c r="G39" s="50"/>
      <c r="H39" s="50"/>
      <c r="I39" s="50"/>
      <c r="J39" s="50"/>
      <c r="K39" s="50"/>
      <c r="L39" s="50"/>
      <c r="M39" s="50"/>
      <c r="N39" s="50"/>
      <c r="O39" s="50"/>
      <c r="P39" s="50"/>
      <c r="Q39" s="50"/>
      <c r="R39" s="50"/>
      <c r="S39" s="50"/>
      <c r="T39" s="51"/>
    </row>
    <row r="40" spans="1:20" ht="29.25" customHeight="1" x14ac:dyDescent="0.2">
      <c r="A40" s="52">
        <v>9</v>
      </c>
      <c r="B40" s="65" t="s">
        <v>81</v>
      </c>
      <c r="C40" s="65" t="s">
        <v>26</v>
      </c>
      <c r="D40" s="67" t="s">
        <v>82</v>
      </c>
      <c r="E40" s="69" t="s">
        <v>89</v>
      </c>
      <c r="F40" s="69" t="s">
        <v>27</v>
      </c>
      <c r="G40" s="15" t="s">
        <v>90</v>
      </c>
      <c r="H40" s="15" t="s">
        <v>28</v>
      </c>
      <c r="I40" s="12">
        <v>100</v>
      </c>
      <c r="J40" s="15" t="s">
        <v>24</v>
      </c>
      <c r="K40" s="14">
        <v>7000</v>
      </c>
      <c r="L40" s="25">
        <v>1</v>
      </c>
      <c r="M40" s="17">
        <f>L40*K40</f>
        <v>7000</v>
      </c>
      <c r="N40" s="15">
        <v>8189.9999999999991</v>
      </c>
      <c r="O40" s="56" t="s">
        <v>29</v>
      </c>
      <c r="P40" s="56" t="s">
        <v>30</v>
      </c>
      <c r="Q40" s="57"/>
      <c r="R40" s="59">
        <f>N40*(100-Q40)/100</f>
        <v>8189.9999999999991</v>
      </c>
      <c r="S40" s="61" t="s">
        <v>23</v>
      </c>
      <c r="T40" s="63"/>
    </row>
    <row r="41" spans="1:20" ht="23.25" customHeight="1" x14ac:dyDescent="0.2">
      <c r="A41" s="52"/>
      <c r="B41" s="66"/>
      <c r="C41" s="66"/>
      <c r="D41" s="68"/>
      <c r="E41" s="70"/>
      <c r="F41" s="70"/>
      <c r="G41" s="39" t="s">
        <v>91</v>
      </c>
      <c r="H41" s="39" t="s">
        <v>28</v>
      </c>
      <c r="I41" s="38">
        <v>82</v>
      </c>
      <c r="J41" s="30" t="s">
        <v>24</v>
      </c>
      <c r="K41" s="30">
        <v>9500</v>
      </c>
      <c r="L41" s="44">
        <v>1</v>
      </c>
      <c r="M41" s="35">
        <f t="shared" ref="M41:M44" si="6">L41*K41</f>
        <v>9500</v>
      </c>
      <c r="N41" s="30">
        <v>11115</v>
      </c>
      <c r="O41" s="56"/>
      <c r="P41" s="56"/>
      <c r="Q41" s="58"/>
      <c r="R41" s="60"/>
      <c r="S41" s="62"/>
      <c r="T41" s="64"/>
    </row>
    <row r="42" spans="1:20" ht="25.5" x14ac:dyDescent="0.2">
      <c r="A42" s="52"/>
      <c r="B42" s="66"/>
      <c r="C42" s="66"/>
      <c r="D42" s="68"/>
      <c r="E42" s="70"/>
      <c r="F42" s="70"/>
      <c r="G42" s="39" t="s">
        <v>92</v>
      </c>
      <c r="H42" s="39" t="s">
        <v>28</v>
      </c>
      <c r="I42" s="38">
        <v>77</v>
      </c>
      <c r="J42" s="30" t="s">
        <v>24</v>
      </c>
      <c r="K42" s="30">
        <v>10500</v>
      </c>
      <c r="L42" s="44">
        <v>1</v>
      </c>
      <c r="M42" s="35">
        <f t="shared" si="6"/>
        <v>10500</v>
      </c>
      <c r="N42" s="30">
        <v>12285</v>
      </c>
      <c r="O42" s="56"/>
      <c r="P42" s="56"/>
      <c r="Q42" s="58"/>
      <c r="R42" s="60"/>
      <c r="S42" s="62"/>
      <c r="T42" s="64"/>
    </row>
    <row r="43" spans="1:20" ht="25.5" x14ac:dyDescent="0.2">
      <c r="A43" s="52"/>
      <c r="B43" s="66"/>
      <c r="C43" s="66"/>
      <c r="D43" s="68"/>
      <c r="E43" s="70"/>
      <c r="F43" s="70"/>
      <c r="G43" s="39" t="s">
        <v>93</v>
      </c>
      <c r="H43" s="39" t="s">
        <v>28</v>
      </c>
      <c r="I43" s="38">
        <v>63</v>
      </c>
      <c r="J43" s="30" t="s">
        <v>24</v>
      </c>
      <c r="K43" s="30">
        <v>15000</v>
      </c>
      <c r="L43" s="44">
        <v>1</v>
      </c>
      <c r="M43" s="35">
        <f t="shared" si="6"/>
        <v>15000</v>
      </c>
      <c r="N43" s="30">
        <v>17550</v>
      </c>
      <c r="O43" s="56"/>
      <c r="P43" s="56"/>
      <c r="Q43" s="58"/>
      <c r="R43" s="60"/>
      <c r="S43" s="62"/>
      <c r="T43" s="64"/>
    </row>
    <row r="44" spans="1:20" ht="23.25" customHeight="1" x14ac:dyDescent="0.2">
      <c r="A44" s="52"/>
      <c r="B44" s="66"/>
      <c r="C44" s="66"/>
      <c r="D44" s="68"/>
      <c r="E44" s="70"/>
      <c r="F44" s="70"/>
      <c r="G44" s="39" t="s">
        <v>94</v>
      </c>
      <c r="H44" s="39" t="s">
        <v>28</v>
      </c>
      <c r="I44" s="38">
        <v>57</v>
      </c>
      <c r="J44" s="30" t="s">
        <v>24</v>
      </c>
      <c r="K44" s="30">
        <v>18000</v>
      </c>
      <c r="L44" s="44">
        <v>1</v>
      </c>
      <c r="M44" s="35">
        <f t="shared" si="6"/>
        <v>18000</v>
      </c>
      <c r="N44" s="30">
        <v>21060</v>
      </c>
      <c r="O44" s="56"/>
      <c r="P44" s="56"/>
      <c r="Q44" s="58"/>
      <c r="R44" s="60"/>
      <c r="S44" s="62"/>
      <c r="T44" s="64"/>
    </row>
    <row r="45" spans="1:20" x14ac:dyDescent="0.2">
      <c r="A45" s="52"/>
      <c r="B45" s="53" t="s">
        <v>95</v>
      </c>
      <c r="C45" s="54"/>
      <c r="D45" s="54"/>
      <c r="E45" s="54"/>
      <c r="F45" s="54"/>
      <c r="G45" s="54"/>
      <c r="H45" s="54"/>
      <c r="I45" s="54"/>
      <c r="J45" s="54"/>
      <c r="K45" s="54"/>
      <c r="L45" s="54"/>
      <c r="M45" s="54"/>
      <c r="N45" s="54"/>
      <c r="O45" s="54"/>
      <c r="P45" s="54"/>
      <c r="Q45" s="54"/>
      <c r="R45" s="54"/>
      <c r="S45" s="54"/>
      <c r="T45" s="55"/>
    </row>
    <row r="46" spans="1:20" ht="15.75" x14ac:dyDescent="0.2">
      <c r="A46" s="49" t="s">
        <v>96</v>
      </c>
      <c r="B46" s="50"/>
      <c r="C46" s="50"/>
      <c r="D46" s="50"/>
      <c r="E46" s="50"/>
      <c r="F46" s="50"/>
      <c r="G46" s="50"/>
      <c r="H46" s="50"/>
      <c r="I46" s="50"/>
      <c r="J46" s="50"/>
      <c r="K46" s="50"/>
      <c r="L46" s="50"/>
      <c r="M46" s="50"/>
      <c r="N46" s="50"/>
      <c r="O46" s="50"/>
      <c r="P46" s="50"/>
      <c r="Q46" s="50"/>
      <c r="R46" s="50"/>
      <c r="S46" s="50"/>
      <c r="T46" s="51"/>
    </row>
    <row r="47" spans="1:20" ht="26.25" customHeight="1" x14ac:dyDescent="0.2">
      <c r="A47" s="52">
        <v>10</v>
      </c>
      <c r="B47" s="65" t="s">
        <v>81</v>
      </c>
      <c r="C47" s="65" t="s">
        <v>26</v>
      </c>
      <c r="D47" s="67" t="s">
        <v>82</v>
      </c>
      <c r="E47" s="69" t="s">
        <v>97</v>
      </c>
      <c r="F47" s="69" t="s">
        <v>27</v>
      </c>
      <c r="G47" s="15" t="s">
        <v>98</v>
      </c>
      <c r="H47" s="15" t="s">
        <v>28</v>
      </c>
      <c r="I47" s="32">
        <v>100</v>
      </c>
      <c r="J47" s="15" t="s">
        <v>24</v>
      </c>
      <c r="K47" s="15">
        <v>8800</v>
      </c>
      <c r="L47" s="25">
        <v>1</v>
      </c>
      <c r="M47" s="17">
        <f>L47*K47</f>
        <v>8800</v>
      </c>
      <c r="N47" s="15">
        <v>10296</v>
      </c>
      <c r="O47" s="71" t="s">
        <v>29</v>
      </c>
      <c r="P47" s="71" t="s">
        <v>30</v>
      </c>
      <c r="Q47" s="57"/>
      <c r="R47" s="59">
        <f>N47*(100-Q47)/100</f>
        <v>10296</v>
      </c>
      <c r="S47" s="61" t="s">
        <v>23</v>
      </c>
      <c r="T47" s="63"/>
    </row>
    <row r="48" spans="1:20" ht="33" customHeight="1" x14ac:dyDescent="0.2">
      <c r="A48" s="52"/>
      <c r="B48" s="66"/>
      <c r="C48" s="66"/>
      <c r="D48" s="68"/>
      <c r="E48" s="70"/>
      <c r="F48" s="70"/>
      <c r="G48" s="40" t="s">
        <v>99</v>
      </c>
      <c r="H48" s="40" t="s">
        <v>28</v>
      </c>
      <c r="I48" s="41">
        <v>81</v>
      </c>
      <c r="J48" s="42" t="s">
        <v>24</v>
      </c>
      <c r="K48" s="43">
        <v>12000</v>
      </c>
      <c r="L48" s="11">
        <v>1</v>
      </c>
      <c r="M48" s="35">
        <f t="shared" ref="M48:M51" si="7">L48*K48</f>
        <v>12000</v>
      </c>
      <c r="N48" s="30">
        <v>14040</v>
      </c>
      <c r="O48" s="72"/>
      <c r="P48" s="72"/>
      <c r="Q48" s="58"/>
      <c r="R48" s="60"/>
      <c r="S48" s="62"/>
      <c r="T48" s="64"/>
    </row>
    <row r="49" spans="1:20" ht="25.5" x14ac:dyDescent="0.2">
      <c r="A49" s="52"/>
      <c r="B49" s="66"/>
      <c r="C49" s="66"/>
      <c r="D49" s="68"/>
      <c r="E49" s="70"/>
      <c r="F49" s="70"/>
      <c r="G49" s="40" t="s">
        <v>100</v>
      </c>
      <c r="H49" s="40" t="s">
        <v>28</v>
      </c>
      <c r="I49" s="41">
        <v>75</v>
      </c>
      <c r="J49" s="42" t="s">
        <v>24</v>
      </c>
      <c r="K49" s="43">
        <v>13700</v>
      </c>
      <c r="L49" s="11">
        <v>1</v>
      </c>
      <c r="M49" s="35">
        <f t="shared" si="7"/>
        <v>13700</v>
      </c>
      <c r="N49" s="30">
        <v>16028.999999999998</v>
      </c>
      <c r="O49" s="72"/>
      <c r="P49" s="72"/>
      <c r="Q49" s="58"/>
      <c r="R49" s="60"/>
      <c r="S49" s="62"/>
      <c r="T49" s="64"/>
    </row>
    <row r="50" spans="1:20" ht="19.5" customHeight="1" x14ac:dyDescent="0.2">
      <c r="A50" s="52"/>
      <c r="B50" s="66"/>
      <c r="C50" s="66"/>
      <c r="D50" s="68"/>
      <c r="E50" s="70"/>
      <c r="F50" s="70"/>
      <c r="G50" s="7" t="s">
        <v>101</v>
      </c>
      <c r="H50" s="7" t="s">
        <v>28</v>
      </c>
      <c r="I50" s="11">
        <v>74</v>
      </c>
      <c r="J50" s="42" t="s">
        <v>24</v>
      </c>
      <c r="K50" s="43">
        <v>13950</v>
      </c>
      <c r="L50" s="11">
        <v>1</v>
      </c>
      <c r="M50" s="35">
        <f t="shared" si="7"/>
        <v>13950</v>
      </c>
      <c r="N50" s="30">
        <v>16321.499999999998</v>
      </c>
      <c r="O50" s="72"/>
      <c r="P50" s="72"/>
      <c r="Q50" s="58"/>
      <c r="R50" s="60"/>
      <c r="S50" s="62"/>
      <c r="T50" s="64"/>
    </row>
    <row r="51" spans="1:20" ht="24" customHeight="1" x14ac:dyDescent="0.2">
      <c r="A51" s="52"/>
      <c r="B51" s="77"/>
      <c r="C51" s="77"/>
      <c r="D51" s="68"/>
      <c r="E51" s="78"/>
      <c r="F51" s="78"/>
      <c r="G51" s="7" t="s">
        <v>102</v>
      </c>
      <c r="H51" s="7" t="s">
        <v>28</v>
      </c>
      <c r="I51" s="11">
        <v>65</v>
      </c>
      <c r="J51" s="42" t="s">
        <v>24</v>
      </c>
      <c r="K51" s="43">
        <v>17400</v>
      </c>
      <c r="L51" s="11">
        <v>1</v>
      </c>
      <c r="M51" s="35">
        <f t="shared" si="7"/>
        <v>17400</v>
      </c>
      <c r="N51" s="30">
        <v>20358</v>
      </c>
      <c r="O51" s="79"/>
      <c r="P51" s="79"/>
      <c r="Q51" s="80"/>
      <c r="R51" s="74"/>
      <c r="S51" s="75"/>
      <c r="T51" s="76"/>
    </row>
    <row r="52" spans="1:20" x14ac:dyDescent="0.2">
      <c r="A52" s="52"/>
      <c r="B52" s="53" t="s">
        <v>103</v>
      </c>
      <c r="C52" s="54"/>
      <c r="D52" s="54"/>
      <c r="E52" s="54"/>
      <c r="F52" s="54"/>
      <c r="G52" s="54"/>
      <c r="H52" s="54"/>
      <c r="I52" s="54"/>
      <c r="J52" s="54"/>
      <c r="K52" s="54"/>
      <c r="L52" s="54"/>
      <c r="M52" s="54"/>
      <c r="N52" s="54"/>
      <c r="O52" s="54"/>
      <c r="P52" s="54"/>
      <c r="Q52" s="54"/>
      <c r="R52" s="54"/>
      <c r="S52" s="54"/>
      <c r="T52" s="55"/>
    </row>
    <row r="53" spans="1:20" ht="15.75" x14ac:dyDescent="0.2">
      <c r="A53" s="49" t="s">
        <v>104</v>
      </c>
      <c r="B53" s="50"/>
      <c r="C53" s="50"/>
      <c r="D53" s="50"/>
      <c r="E53" s="50"/>
      <c r="F53" s="50"/>
      <c r="G53" s="50"/>
      <c r="H53" s="50"/>
      <c r="I53" s="50"/>
      <c r="J53" s="50"/>
      <c r="K53" s="50"/>
      <c r="L53" s="50"/>
      <c r="M53" s="50"/>
      <c r="N53" s="50"/>
      <c r="O53" s="50"/>
      <c r="P53" s="50"/>
      <c r="Q53" s="50"/>
      <c r="R53" s="50"/>
      <c r="S53" s="50"/>
      <c r="T53" s="51"/>
    </row>
    <row r="54" spans="1:20" ht="32.25" customHeight="1" x14ac:dyDescent="0.2">
      <c r="A54" s="52">
        <v>11</v>
      </c>
      <c r="B54" s="65" t="s">
        <v>81</v>
      </c>
      <c r="C54" s="65" t="s">
        <v>26</v>
      </c>
      <c r="D54" s="67" t="s">
        <v>82</v>
      </c>
      <c r="E54" s="69" t="s">
        <v>105</v>
      </c>
      <c r="F54" s="69" t="s">
        <v>27</v>
      </c>
      <c r="G54" s="15" t="s">
        <v>106</v>
      </c>
      <c r="H54" s="15" t="s">
        <v>28</v>
      </c>
      <c r="I54" s="12">
        <v>100</v>
      </c>
      <c r="J54" s="15" t="s">
        <v>24</v>
      </c>
      <c r="K54" s="14">
        <v>21750</v>
      </c>
      <c r="L54" s="25">
        <v>1</v>
      </c>
      <c r="M54" s="17">
        <f>L54*K54</f>
        <v>21750</v>
      </c>
      <c r="N54" s="15">
        <v>25447.5</v>
      </c>
      <c r="O54" s="71" t="s">
        <v>29</v>
      </c>
      <c r="P54" s="71" t="s">
        <v>30</v>
      </c>
      <c r="Q54" s="57"/>
      <c r="R54" s="59">
        <f>N54*(100-Q54)/100</f>
        <v>25447.5</v>
      </c>
      <c r="S54" s="61" t="s">
        <v>23</v>
      </c>
      <c r="T54" s="73"/>
    </row>
    <row r="55" spans="1:20" ht="36.75" customHeight="1" x14ac:dyDescent="0.2">
      <c r="A55" s="52"/>
      <c r="B55" s="66"/>
      <c r="C55" s="66"/>
      <c r="D55" s="68"/>
      <c r="E55" s="70"/>
      <c r="F55" s="70"/>
      <c r="G55" s="40" t="s">
        <v>107</v>
      </c>
      <c r="H55" s="40" t="s">
        <v>28</v>
      </c>
      <c r="I55" s="41">
        <v>94</v>
      </c>
      <c r="J55" s="42" t="s">
        <v>24</v>
      </c>
      <c r="K55" s="43">
        <v>21000</v>
      </c>
      <c r="L55" s="11">
        <v>1</v>
      </c>
      <c r="M55" s="35">
        <f t="shared" ref="M55:M56" si="8">L55*K55</f>
        <v>21000</v>
      </c>
      <c r="N55" s="30">
        <v>24570</v>
      </c>
      <c r="O55" s="72"/>
      <c r="P55" s="72"/>
      <c r="Q55" s="58"/>
      <c r="R55" s="60"/>
      <c r="S55" s="62"/>
      <c r="T55" s="73"/>
    </row>
    <row r="56" spans="1:20" ht="30" customHeight="1" x14ac:dyDescent="0.2">
      <c r="A56" s="52"/>
      <c r="B56" s="66"/>
      <c r="C56" s="66"/>
      <c r="D56" s="68"/>
      <c r="E56" s="70"/>
      <c r="F56" s="70"/>
      <c r="G56" s="7" t="s">
        <v>108</v>
      </c>
      <c r="H56" s="7" t="s">
        <v>28</v>
      </c>
      <c r="I56" s="11">
        <v>76</v>
      </c>
      <c r="J56" s="42" t="s">
        <v>24</v>
      </c>
      <c r="K56" s="43">
        <v>32000</v>
      </c>
      <c r="L56" s="11">
        <v>1</v>
      </c>
      <c r="M56" s="35">
        <f t="shared" si="8"/>
        <v>32000</v>
      </c>
      <c r="N56" s="30">
        <v>37440</v>
      </c>
      <c r="O56" s="72"/>
      <c r="P56" s="72"/>
      <c r="Q56" s="58"/>
      <c r="R56" s="60"/>
      <c r="S56" s="62"/>
      <c r="T56" s="73"/>
    </row>
    <row r="57" spans="1:20" x14ac:dyDescent="0.2">
      <c r="A57" s="52"/>
      <c r="B57" s="53" t="s">
        <v>109</v>
      </c>
      <c r="C57" s="54"/>
      <c r="D57" s="54"/>
      <c r="E57" s="54"/>
      <c r="F57" s="54"/>
      <c r="G57" s="54"/>
      <c r="H57" s="54"/>
      <c r="I57" s="54"/>
      <c r="J57" s="54"/>
      <c r="K57" s="54"/>
      <c r="L57" s="54"/>
      <c r="M57" s="54"/>
      <c r="N57" s="54"/>
      <c r="O57" s="54"/>
      <c r="P57" s="54"/>
      <c r="Q57" s="54"/>
      <c r="R57" s="54"/>
      <c r="S57" s="55"/>
      <c r="T57" s="8"/>
    </row>
    <row r="58" spans="1:20" ht="15.75" x14ac:dyDescent="0.2">
      <c r="A58" s="49" t="s">
        <v>110</v>
      </c>
      <c r="B58" s="50"/>
      <c r="C58" s="50"/>
      <c r="D58" s="50"/>
      <c r="E58" s="50"/>
      <c r="F58" s="50"/>
      <c r="G58" s="50"/>
      <c r="H58" s="50"/>
      <c r="I58" s="50"/>
      <c r="J58" s="50"/>
      <c r="K58" s="50"/>
      <c r="L58" s="50"/>
      <c r="M58" s="50"/>
      <c r="N58" s="50"/>
      <c r="O58" s="50"/>
      <c r="P58" s="50"/>
      <c r="Q58" s="50"/>
      <c r="R58" s="50"/>
      <c r="S58" s="50"/>
      <c r="T58" s="51"/>
    </row>
    <row r="59" spans="1:20" ht="30" customHeight="1" x14ac:dyDescent="0.2">
      <c r="A59" s="52">
        <v>12</v>
      </c>
      <c r="B59" s="65" t="s">
        <v>81</v>
      </c>
      <c r="C59" s="65" t="s">
        <v>26</v>
      </c>
      <c r="D59" s="67" t="s">
        <v>82</v>
      </c>
      <c r="E59" s="69" t="s">
        <v>111</v>
      </c>
      <c r="F59" s="69" t="s">
        <v>27</v>
      </c>
      <c r="G59" s="15" t="s">
        <v>112</v>
      </c>
      <c r="H59" s="15" t="s">
        <v>28</v>
      </c>
      <c r="I59" s="12">
        <v>100</v>
      </c>
      <c r="J59" s="15" t="s">
        <v>24</v>
      </c>
      <c r="K59" s="14">
        <v>15000</v>
      </c>
      <c r="L59" s="25">
        <v>1</v>
      </c>
      <c r="M59" s="17">
        <v>15000</v>
      </c>
      <c r="N59" s="15">
        <v>17550</v>
      </c>
      <c r="O59" s="56" t="s">
        <v>29</v>
      </c>
      <c r="P59" s="56" t="s">
        <v>30</v>
      </c>
      <c r="Q59" s="57"/>
      <c r="R59" s="59">
        <f>N59*(100-Q59)/100</f>
        <v>17550</v>
      </c>
      <c r="S59" s="61" t="s">
        <v>23</v>
      </c>
      <c r="T59" s="63"/>
    </row>
    <row r="60" spans="1:20" ht="25.5" x14ac:dyDescent="0.2">
      <c r="A60" s="52"/>
      <c r="B60" s="66"/>
      <c r="C60" s="66"/>
      <c r="D60" s="68"/>
      <c r="E60" s="70"/>
      <c r="F60" s="70"/>
      <c r="G60" s="7" t="s">
        <v>85</v>
      </c>
      <c r="H60" s="7" t="s">
        <v>28</v>
      </c>
      <c r="I60" s="11">
        <v>72</v>
      </c>
      <c r="J60" s="42" t="s">
        <v>24</v>
      </c>
      <c r="K60" s="43">
        <v>25000</v>
      </c>
      <c r="L60" s="45">
        <v>1</v>
      </c>
      <c r="M60" s="46">
        <v>25000</v>
      </c>
      <c r="N60" s="42">
        <v>29250</v>
      </c>
      <c r="O60" s="56"/>
      <c r="P60" s="56"/>
      <c r="Q60" s="58"/>
      <c r="R60" s="60"/>
      <c r="S60" s="62"/>
      <c r="T60" s="64"/>
    </row>
    <row r="61" spans="1:20" ht="25.5" x14ac:dyDescent="0.2">
      <c r="A61" s="52"/>
      <c r="B61" s="66"/>
      <c r="C61" s="66"/>
      <c r="D61" s="68"/>
      <c r="E61" s="70"/>
      <c r="F61" s="70"/>
      <c r="G61" s="7" t="s">
        <v>113</v>
      </c>
      <c r="H61" s="7" t="s">
        <v>28</v>
      </c>
      <c r="I61" s="11">
        <v>68</v>
      </c>
      <c r="J61" s="42" t="s">
        <v>24</v>
      </c>
      <c r="K61" s="43">
        <v>28000</v>
      </c>
      <c r="L61" s="45">
        <v>1</v>
      </c>
      <c r="M61" s="46">
        <v>28000</v>
      </c>
      <c r="N61" s="42">
        <v>32759.999999999996</v>
      </c>
      <c r="O61" s="56"/>
      <c r="P61" s="56"/>
      <c r="Q61" s="58"/>
      <c r="R61" s="60"/>
      <c r="S61" s="62"/>
      <c r="T61" s="64"/>
    </row>
    <row r="62" spans="1:20" x14ac:dyDescent="0.2">
      <c r="A62" s="52"/>
      <c r="B62" s="53" t="s">
        <v>114</v>
      </c>
      <c r="C62" s="54"/>
      <c r="D62" s="54"/>
      <c r="E62" s="54"/>
      <c r="F62" s="54"/>
      <c r="G62" s="54"/>
      <c r="H62" s="54"/>
      <c r="I62" s="54"/>
      <c r="J62" s="54"/>
      <c r="K62" s="54"/>
      <c r="L62" s="54"/>
      <c r="M62" s="54"/>
      <c r="N62" s="54"/>
      <c r="O62" s="54"/>
      <c r="P62" s="54"/>
      <c r="Q62" s="54"/>
      <c r="R62" s="54"/>
      <c r="S62" s="54"/>
      <c r="T62" s="55"/>
    </row>
    <row r="63" spans="1:20" ht="15.75" x14ac:dyDescent="0.2">
      <c r="A63" s="49" t="s">
        <v>115</v>
      </c>
      <c r="B63" s="50"/>
      <c r="C63" s="50"/>
      <c r="D63" s="50"/>
      <c r="E63" s="50"/>
      <c r="F63" s="50"/>
      <c r="G63" s="50"/>
      <c r="H63" s="50"/>
      <c r="I63" s="50"/>
      <c r="J63" s="50"/>
      <c r="K63" s="50"/>
      <c r="L63" s="50"/>
      <c r="M63" s="50"/>
      <c r="N63" s="50"/>
      <c r="O63" s="50"/>
      <c r="P63" s="50"/>
      <c r="Q63" s="50"/>
      <c r="R63" s="50"/>
      <c r="S63" s="50"/>
      <c r="T63" s="51"/>
    </row>
    <row r="64" spans="1:20" ht="25.5" x14ac:dyDescent="0.2">
      <c r="A64" s="52">
        <v>13</v>
      </c>
      <c r="B64" s="65" t="s">
        <v>81</v>
      </c>
      <c r="C64" s="65" t="s">
        <v>26</v>
      </c>
      <c r="D64" s="67" t="s">
        <v>82</v>
      </c>
      <c r="E64" s="69" t="s">
        <v>116</v>
      </c>
      <c r="F64" s="69" t="s">
        <v>27</v>
      </c>
      <c r="G64" s="15" t="s">
        <v>99</v>
      </c>
      <c r="H64" s="15" t="s">
        <v>28</v>
      </c>
      <c r="I64" s="32">
        <v>100</v>
      </c>
      <c r="J64" s="15" t="s">
        <v>24</v>
      </c>
      <c r="K64" s="15">
        <v>5900</v>
      </c>
      <c r="L64" s="25">
        <v>1</v>
      </c>
      <c r="M64" s="17">
        <v>5900</v>
      </c>
      <c r="N64" s="15">
        <v>6903</v>
      </c>
      <c r="O64" s="71" t="s">
        <v>29</v>
      </c>
      <c r="P64" s="71" t="s">
        <v>30</v>
      </c>
      <c r="Q64" s="57"/>
      <c r="R64" s="59">
        <f>N64*(100-Q64)/100</f>
        <v>6903</v>
      </c>
      <c r="S64" s="61" t="s">
        <v>23</v>
      </c>
      <c r="T64" s="63"/>
    </row>
    <row r="65" spans="1:20" x14ac:dyDescent="0.2">
      <c r="A65" s="52"/>
      <c r="B65" s="66"/>
      <c r="C65" s="66"/>
      <c r="D65" s="68"/>
      <c r="E65" s="70"/>
      <c r="F65" s="70"/>
      <c r="G65" s="30" t="s">
        <v>117</v>
      </c>
      <c r="H65" s="30" t="s">
        <v>28</v>
      </c>
      <c r="I65" s="33">
        <v>89</v>
      </c>
      <c r="J65" s="30" t="s">
        <v>24</v>
      </c>
      <c r="K65" s="30">
        <v>7000</v>
      </c>
      <c r="L65" s="34">
        <v>1</v>
      </c>
      <c r="M65" s="35">
        <v>7000</v>
      </c>
      <c r="N65" s="30">
        <v>8189.9999999999991</v>
      </c>
      <c r="O65" s="72"/>
      <c r="P65" s="72"/>
      <c r="Q65" s="58"/>
      <c r="R65" s="60"/>
      <c r="S65" s="62"/>
      <c r="T65" s="64"/>
    </row>
    <row r="66" spans="1:20" x14ac:dyDescent="0.2">
      <c r="A66" s="52"/>
      <c r="B66" s="66"/>
      <c r="C66" s="66"/>
      <c r="D66" s="68"/>
      <c r="E66" s="70"/>
      <c r="F66" s="70"/>
      <c r="G66" s="30" t="s">
        <v>118</v>
      </c>
      <c r="H66" s="30" t="s">
        <v>28</v>
      </c>
      <c r="I66" s="33">
        <v>82</v>
      </c>
      <c r="J66" s="30" t="s">
        <v>24</v>
      </c>
      <c r="K66" s="30">
        <v>8000</v>
      </c>
      <c r="L66" s="34">
        <v>1</v>
      </c>
      <c r="M66" s="35">
        <v>8000</v>
      </c>
      <c r="N66" s="30">
        <v>9360</v>
      </c>
      <c r="O66" s="72"/>
      <c r="P66" s="72"/>
      <c r="Q66" s="58"/>
      <c r="R66" s="60"/>
      <c r="S66" s="62"/>
      <c r="T66" s="64"/>
    </row>
    <row r="67" spans="1:20" ht="33" customHeight="1" x14ac:dyDescent="0.2">
      <c r="A67" s="52"/>
      <c r="B67" s="66"/>
      <c r="C67" s="66"/>
      <c r="D67" s="68"/>
      <c r="E67" s="70"/>
      <c r="F67" s="70"/>
      <c r="G67" s="31" t="s">
        <v>119</v>
      </c>
      <c r="H67" s="31" t="s">
        <v>28</v>
      </c>
      <c r="I67" s="37">
        <v>79</v>
      </c>
      <c r="J67" s="47" t="s">
        <v>24</v>
      </c>
      <c r="K67" s="30">
        <v>8500</v>
      </c>
      <c r="L67" s="38">
        <v>1</v>
      </c>
      <c r="M67" s="35">
        <v>8500</v>
      </c>
      <c r="N67" s="30">
        <v>9945</v>
      </c>
      <c r="O67" s="72"/>
      <c r="P67" s="72"/>
      <c r="Q67" s="58"/>
      <c r="R67" s="60"/>
      <c r="S67" s="62"/>
      <c r="T67" s="64"/>
    </row>
    <row r="68" spans="1:20" ht="21.75" customHeight="1" x14ac:dyDescent="0.2">
      <c r="A68" s="52"/>
      <c r="B68" s="66"/>
      <c r="C68" s="66"/>
      <c r="D68" s="68"/>
      <c r="E68" s="70"/>
      <c r="F68" s="70"/>
      <c r="G68" s="39" t="s">
        <v>120</v>
      </c>
      <c r="H68" s="39" t="s">
        <v>28</v>
      </c>
      <c r="I68" s="38">
        <v>64</v>
      </c>
      <c r="J68" s="47" t="s">
        <v>24</v>
      </c>
      <c r="K68" s="30">
        <v>12000</v>
      </c>
      <c r="L68" s="38">
        <v>1</v>
      </c>
      <c r="M68" s="35">
        <v>12000</v>
      </c>
      <c r="N68" s="30">
        <v>14040</v>
      </c>
      <c r="O68" s="72"/>
      <c r="P68" s="72"/>
      <c r="Q68" s="58"/>
      <c r="R68" s="60"/>
      <c r="S68" s="62"/>
      <c r="T68" s="64"/>
    </row>
    <row r="69" spans="1:20" ht="15.75" customHeight="1" x14ac:dyDescent="0.2">
      <c r="A69" s="52"/>
      <c r="B69" s="53" t="s">
        <v>121</v>
      </c>
      <c r="C69" s="54"/>
      <c r="D69" s="54"/>
      <c r="E69" s="54"/>
      <c r="F69" s="54"/>
      <c r="G69" s="54"/>
      <c r="H69" s="54"/>
      <c r="I69" s="54"/>
      <c r="J69" s="54"/>
      <c r="K69" s="54"/>
      <c r="L69" s="54"/>
      <c r="M69" s="54"/>
      <c r="N69" s="54"/>
      <c r="O69" s="54"/>
      <c r="P69" s="54"/>
      <c r="Q69" s="54"/>
      <c r="R69" s="54"/>
      <c r="S69" s="54"/>
      <c r="T69" s="55"/>
    </row>
    <row r="70" spans="1:20" ht="15.75" x14ac:dyDescent="0.2">
      <c r="A70" s="49" t="s">
        <v>122</v>
      </c>
      <c r="B70" s="50"/>
      <c r="C70" s="50"/>
      <c r="D70" s="50"/>
      <c r="E70" s="50"/>
      <c r="F70" s="50"/>
      <c r="G70" s="50"/>
      <c r="H70" s="50"/>
      <c r="I70" s="50"/>
      <c r="J70" s="50"/>
      <c r="K70" s="50"/>
      <c r="L70" s="50"/>
      <c r="M70" s="50"/>
      <c r="N70" s="50"/>
      <c r="O70" s="50"/>
      <c r="P70" s="50"/>
      <c r="Q70" s="50"/>
      <c r="R70" s="50"/>
      <c r="S70" s="50"/>
      <c r="T70" s="51"/>
    </row>
    <row r="71" spans="1:20" ht="30" customHeight="1" x14ac:dyDescent="0.2">
      <c r="A71" s="52">
        <v>14</v>
      </c>
      <c r="B71" s="65" t="s">
        <v>81</v>
      </c>
      <c r="C71" s="65" t="s">
        <v>26</v>
      </c>
      <c r="D71" s="67" t="s">
        <v>82</v>
      </c>
      <c r="E71" s="69" t="s">
        <v>123</v>
      </c>
      <c r="F71" s="69" t="s">
        <v>27</v>
      </c>
      <c r="G71" s="15" t="s">
        <v>124</v>
      </c>
      <c r="H71" s="15" t="s">
        <v>28</v>
      </c>
      <c r="I71" s="32">
        <v>100</v>
      </c>
      <c r="J71" s="15" t="s">
        <v>24</v>
      </c>
      <c r="K71" s="15">
        <v>48000</v>
      </c>
      <c r="L71" s="25">
        <v>1</v>
      </c>
      <c r="M71" s="17">
        <v>48000</v>
      </c>
      <c r="N71" s="15">
        <v>56160</v>
      </c>
      <c r="O71" s="71" t="s">
        <v>29</v>
      </c>
      <c r="P71" s="71" t="s">
        <v>30</v>
      </c>
      <c r="Q71" s="57"/>
      <c r="R71" s="59">
        <f>N71*(100-Q71)/100</f>
        <v>56160</v>
      </c>
      <c r="S71" s="61" t="s">
        <v>23</v>
      </c>
      <c r="T71" s="63"/>
    </row>
    <row r="72" spans="1:20" ht="36.75" customHeight="1" x14ac:dyDescent="0.2">
      <c r="A72" s="52"/>
      <c r="B72" s="66"/>
      <c r="C72" s="66"/>
      <c r="D72" s="68"/>
      <c r="E72" s="70"/>
      <c r="F72" s="70"/>
      <c r="G72" s="40" t="s">
        <v>125</v>
      </c>
      <c r="H72" s="40" t="s">
        <v>28</v>
      </c>
      <c r="I72" s="41">
        <v>97</v>
      </c>
      <c r="J72" s="42" t="s">
        <v>24</v>
      </c>
      <c r="K72" s="43">
        <v>50000</v>
      </c>
      <c r="L72" s="11">
        <v>1</v>
      </c>
      <c r="M72" s="46">
        <v>50000</v>
      </c>
      <c r="N72" s="43">
        <v>58500</v>
      </c>
      <c r="O72" s="72"/>
      <c r="P72" s="72"/>
      <c r="Q72" s="58"/>
      <c r="R72" s="60"/>
      <c r="S72" s="62"/>
      <c r="T72" s="64"/>
    </row>
    <row r="73" spans="1:20" ht="31.5" customHeight="1" x14ac:dyDescent="0.2">
      <c r="A73" s="52"/>
      <c r="B73" s="66"/>
      <c r="C73" s="66"/>
      <c r="D73" s="68"/>
      <c r="E73" s="70"/>
      <c r="F73" s="70"/>
      <c r="G73" s="7" t="s">
        <v>126</v>
      </c>
      <c r="H73" s="7" t="s">
        <v>28</v>
      </c>
      <c r="I73" s="11">
        <v>97</v>
      </c>
      <c r="J73" s="42" t="s">
        <v>24</v>
      </c>
      <c r="K73" s="43">
        <v>50000</v>
      </c>
      <c r="L73" s="11">
        <v>1</v>
      </c>
      <c r="M73" s="46">
        <v>50000</v>
      </c>
      <c r="N73" s="43">
        <v>58500</v>
      </c>
      <c r="O73" s="72"/>
      <c r="P73" s="72"/>
      <c r="Q73" s="58"/>
      <c r="R73" s="60"/>
      <c r="S73" s="62"/>
      <c r="T73" s="64"/>
    </row>
    <row r="74" spans="1:20" x14ac:dyDescent="0.2">
      <c r="A74" s="52"/>
      <c r="B74" s="53" t="s">
        <v>127</v>
      </c>
      <c r="C74" s="54"/>
      <c r="D74" s="54"/>
      <c r="E74" s="54"/>
      <c r="F74" s="54"/>
      <c r="G74" s="54"/>
      <c r="H74" s="54"/>
      <c r="I74" s="54"/>
      <c r="J74" s="54"/>
      <c r="K74" s="54"/>
      <c r="L74" s="54"/>
      <c r="M74" s="54"/>
      <c r="N74" s="54"/>
      <c r="O74" s="54"/>
      <c r="P74" s="54"/>
      <c r="Q74" s="54"/>
      <c r="R74" s="54"/>
      <c r="S74" s="54"/>
      <c r="T74" s="55"/>
    </row>
    <row r="75" spans="1:20" ht="15.75" x14ac:dyDescent="0.2">
      <c r="A75" s="49" t="s">
        <v>128</v>
      </c>
      <c r="B75" s="50"/>
      <c r="C75" s="50"/>
      <c r="D75" s="50"/>
      <c r="E75" s="50"/>
      <c r="F75" s="50"/>
      <c r="G75" s="50"/>
      <c r="H75" s="50"/>
      <c r="I75" s="50"/>
      <c r="J75" s="50"/>
      <c r="K75" s="50"/>
      <c r="L75" s="50"/>
      <c r="M75" s="50"/>
      <c r="N75" s="50"/>
      <c r="O75" s="50"/>
      <c r="P75" s="50"/>
      <c r="Q75" s="50"/>
      <c r="R75" s="50"/>
      <c r="S75" s="50"/>
      <c r="T75" s="51"/>
    </row>
    <row r="76" spans="1:20" ht="22.15" customHeight="1" x14ac:dyDescent="0.2">
      <c r="A76" s="52">
        <v>15</v>
      </c>
      <c r="B76" s="65" t="s">
        <v>81</v>
      </c>
      <c r="C76" s="65" t="s">
        <v>26</v>
      </c>
      <c r="D76" s="67" t="s">
        <v>82</v>
      </c>
      <c r="E76" s="69" t="s">
        <v>129</v>
      </c>
      <c r="F76" s="69" t="s">
        <v>27</v>
      </c>
      <c r="G76" s="15" t="s">
        <v>130</v>
      </c>
      <c r="H76" s="15" t="s">
        <v>28</v>
      </c>
      <c r="I76" s="12">
        <v>100</v>
      </c>
      <c r="J76" s="15" t="s">
        <v>24</v>
      </c>
      <c r="K76" s="14">
        <v>94000</v>
      </c>
      <c r="L76" s="25">
        <v>1</v>
      </c>
      <c r="M76" s="17">
        <f t="shared" ref="M76:M78" si="9">L76*K76</f>
        <v>94000</v>
      </c>
      <c r="N76" s="15">
        <f t="shared" ref="N76:N78" si="10">M76*117/100</f>
        <v>109980</v>
      </c>
      <c r="O76" s="56" t="s">
        <v>29</v>
      </c>
      <c r="P76" s="56" t="s">
        <v>34</v>
      </c>
      <c r="Q76" s="57"/>
      <c r="R76" s="59">
        <f>N76*(100-Q76)/100</f>
        <v>109980</v>
      </c>
      <c r="S76" s="61" t="s">
        <v>23</v>
      </c>
      <c r="T76" s="63"/>
    </row>
    <row r="77" spans="1:20" ht="25.5" x14ac:dyDescent="0.2">
      <c r="A77" s="52"/>
      <c r="B77" s="66"/>
      <c r="C77" s="66"/>
      <c r="D77" s="68"/>
      <c r="E77" s="70"/>
      <c r="F77" s="70"/>
      <c r="G77" s="7" t="s">
        <v>131</v>
      </c>
      <c r="H77" s="7" t="s">
        <v>28</v>
      </c>
      <c r="I77" s="11">
        <v>83</v>
      </c>
      <c r="J77" s="42" t="s">
        <v>24</v>
      </c>
      <c r="K77" s="43">
        <v>125000</v>
      </c>
      <c r="L77" s="45">
        <v>1</v>
      </c>
      <c r="M77" s="46">
        <f t="shared" si="9"/>
        <v>125000</v>
      </c>
      <c r="N77" s="42">
        <f t="shared" si="10"/>
        <v>146250</v>
      </c>
      <c r="O77" s="56"/>
      <c r="P77" s="56"/>
      <c r="Q77" s="58"/>
      <c r="R77" s="60"/>
      <c r="S77" s="62"/>
      <c r="T77" s="64"/>
    </row>
    <row r="78" spans="1:20" ht="28.5" customHeight="1" x14ac:dyDescent="0.2">
      <c r="A78" s="52"/>
      <c r="B78" s="66"/>
      <c r="C78" s="66"/>
      <c r="D78" s="68"/>
      <c r="E78" s="70"/>
      <c r="F78" s="70"/>
      <c r="G78" s="7" t="s">
        <v>132</v>
      </c>
      <c r="H78" s="7" t="s">
        <v>28</v>
      </c>
      <c r="I78" s="11">
        <v>83</v>
      </c>
      <c r="J78" s="42" t="s">
        <v>24</v>
      </c>
      <c r="K78" s="43">
        <v>125000</v>
      </c>
      <c r="L78" s="45">
        <v>1</v>
      </c>
      <c r="M78" s="46">
        <f t="shared" si="9"/>
        <v>125000</v>
      </c>
      <c r="N78" s="42">
        <f t="shared" si="10"/>
        <v>146250</v>
      </c>
      <c r="O78" s="56"/>
      <c r="P78" s="56"/>
      <c r="Q78" s="58"/>
      <c r="R78" s="60"/>
      <c r="S78" s="62"/>
      <c r="T78" s="64"/>
    </row>
    <row r="79" spans="1:20" x14ac:dyDescent="0.2">
      <c r="A79" s="52"/>
      <c r="B79" s="53" t="s">
        <v>133</v>
      </c>
      <c r="C79" s="54"/>
      <c r="D79" s="54"/>
      <c r="E79" s="54"/>
      <c r="F79" s="54"/>
      <c r="G79" s="54"/>
      <c r="H79" s="54"/>
      <c r="I79" s="54"/>
      <c r="J79" s="54"/>
      <c r="K79" s="54"/>
      <c r="L79" s="54"/>
      <c r="M79" s="54"/>
      <c r="N79" s="54"/>
      <c r="O79" s="54"/>
      <c r="P79" s="54"/>
      <c r="Q79" s="54"/>
      <c r="R79" s="54"/>
      <c r="S79" s="54"/>
      <c r="T79" s="55"/>
    </row>
    <row r="80" spans="1:20" ht="15.75" x14ac:dyDescent="0.2">
      <c r="A80" s="49" t="s">
        <v>134</v>
      </c>
      <c r="B80" s="50"/>
      <c r="C80" s="50"/>
      <c r="D80" s="50"/>
      <c r="E80" s="50"/>
      <c r="F80" s="50"/>
      <c r="G80" s="50"/>
      <c r="H80" s="50"/>
      <c r="I80" s="50"/>
      <c r="J80" s="50"/>
      <c r="K80" s="50"/>
      <c r="L80" s="50"/>
      <c r="M80" s="50"/>
      <c r="N80" s="50"/>
      <c r="O80" s="50"/>
      <c r="P80" s="50"/>
      <c r="Q80" s="50"/>
      <c r="R80" s="50"/>
      <c r="S80" s="50"/>
      <c r="T80" s="51"/>
    </row>
    <row r="81" spans="1:20" ht="66" customHeight="1" x14ac:dyDescent="0.2">
      <c r="A81" s="52">
        <v>16</v>
      </c>
      <c r="B81" s="9" t="s">
        <v>135</v>
      </c>
      <c r="C81" s="9" t="s">
        <v>32</v>
      </c>
      <c r="D81" s="23"/>
      <c r="E81" s="24" t="s">
        <v>123</v>
      </c>
      <c r="F81" s="24" t="s">
        <v>27</v>
      </c>
      <c r="G81" s="15" t="s">
        <v>136</v>
      </c>
      <c r="H81" s="15" t="s">
        <v>28</v>
      </c>
      <c r="I81" s="32">
        <v>100</v>
      </c>
      <c r="J81" s="15" t="s">
        <v>31</v>
      </c>
      <c r="K81" s="48">
        <v>3.5000000000000003E-2</v>
      </c>
      <c r="L81" s="25">
        <v>500000</v>
      </c>
      <c r="M81" s="17">
        <f>L81*K81</f>
        <v>17500</v>
      </c>
      <c r="N81" s="15">
        <f>M81*117/100</f>
        <v>20475</v>
      </c>
      <c r="O81" s="18" t="s">
        <v>61</v>
      </c>
      <c r="P81" s="26" t="s">
        <v>70</v>
      </c>
      <c r="Q81" s="27"/>
      <c r="R81" s="36">
        <f>N81*(100-Q81)/100</f>
        <v>20475</v>
      </c>
      <c r="S81" s="28" t="s">
        <v>23</v>
      </c>
      <c r="T81" s="6"/>
    </row>
    <row r="82" spans="1:20" ht="18" customHeight="1" x14ac:dyDescent="0.2">
      <c r="A82" s="52"/>
      <c r="B82" s="53" t="s">
        <v>137</v>
      </c>
      <c r="C82" s="54"/>
      <c r="D82" s="54"/>
      <c r="E82" s="54"/>
      <c r="F82" s="54"/>
      <c r="G82" s="54"/>
      <c r="H82" s="54"/>
      <c r="I82" s="54"/>
      <c r="J82" s="54"/>
      <c r="K82" s="54"/>
      <c r="L82" s="54"/>
      <c r="M82" s="54"/>
      <c r="N82" s="54"/>
      <c r="O82" s="54"/>
      <c r="P82" s="54"/>
      <c r="Q82" s="54"/>
      <c r="R82" s="54"/>
      <c r="S82" s="54"/>
      <c r="T82" s="55"/>
    </row>
    <row r="84" spans="1:20" x14ac:dyDescent="0.2">
      <c r="B84" t="s">
        <v>25</v>
      </c>
    </row>
  </sheetData>
  <mergeCells count="175">
    <mergeCell ref="A8:A9"/>
    <mergeCell ref="B9:T9"/>
    <mergeCell ref="A7:T7"/>
    <mergeCell ref="A10:T10"/>
    <mergeCell ref="A1:A6"/>
    <mergeCell ref="B1:T1"/>
    <mergeCell ref="B2:T2"/>
    <mergeCell ref="B3:T3"/>
    <mergeCell ref="B4:T4"/>
    <mergeCell ref="B5:T5"/>
    <mergeCell ref="T14:T15"/>
    <mergeCell ref="B16:T16"/>
    <mergeCell ref="A17:T17"/>
    <mergeCell ref="A18:A19"/>
    <mergeCell ref="B19:S19"/>
    <mergeCell ref="A20:T20"/>
    <mergeCell ref="A11:A12"/>
    <mergeCell ref="B12:S12"/>
    <mergeCell ref="A13:T13"/>
    <mergeCell ref="A14:A16"/>
    <mergeCell ref="B14:B15"/>
    <mergeCell ref="C14:C15"/>
    <mergeCell ref="D14:D15"/>
    <mergeCell ref="E14:E15"/>
    <mergeCell ref="F14:F15"/>
    <mergeCell ref="O14:O15"/>
    <mergeCell ref="P14:P15"/>
    <mergeCell ref="Q14:Q15"/>
    <mergeCell ref="R14:R15"/>
    <mergeCell ref="S14:S15"/>
    <mergeCell ref="P24:P26"/>
    <mergeCell ref="Q24:Q26"/>
    <mergeCell ref="R24:R26"/>
    <mergeCell ref="S24:S26"/>
    <mergeCell ref="T24:T26"/>
    <mergeCell ref="B27:T27"/>
    <mergeCell ref="A21:A22"/>
    <mergeCell ref="B22:T22"/>
    <mergeCell ref="A23:T23"/>
    <mergeCell ref="A24:A27"/>
    <mergeCell ref="B24:B26"/>
    <mergeCell ref="C24:C26"/>
    <mergeCell ref="D24:D26"/>
    <mergeCell ref="E24:E26"/>
    <mergeCell ref="F24:F26"/>
    <mergeCell ref="O24:O26"/>
    <mergeCell ref="A28:T28"/>
    <mergeCell ref="A29:A32"/>
    <mergeCell ref="B29:B31"/>
    <mergeCell ref="C29:C31"/>
    <mergeCell ref="D29:D31"/>
    <mergeCell ref="E29:E31"/>
    <mergeCell ref="F29:F31"/>
    <mergeCell ref="O29:O31"/>
    <mergeCell ref="P29:P31"/>
    <mergeCell ref="Q29:Q31"/>
    <mergeCell ref="R29:R31"/>
    <mergeCell ref="S29:S31"/>
    <mergeCell ref="T29:T31"/>
    <mergeCell ref="B32:T32"/>
    <mergeCell ref="A33:T33"/>
    <mergeCell ref="A34:A38"/>
    <mergeCell ref="B34:B37"/>
    <mergeCell ref="C34:C37"/>
    <mergeCell ref="D34:D37"/>
    <mergeCell ref="E34:E37"/>
    <mergeCell ref="P40:P44"/>
    <mergeCell ref="Q40:Q44"/>
    <mergeCell ref="R40:R44"/>
    <mergeCell ref="S40:S44"/>
    <mergeCell ref="T40:T44"/>
    <mergeCell ref="B45:T45"/>
    <mergeCell ref="T34:T37"/>
    <mergeCell ref="B38:S38"/>
    <mergeCell ref="A39:T39"/>
    <mergeCell ref="A40:A45"/>
    <mergeCell ref="B40:B44"/>
    <mergeCell ref="C40:C44"/>
    <mergeCell ref="D40:D44"/>
    <mergeCell ref="E40:E44"/>
    <mergeCell ref="F40:F44"/>
    <mergeCell ref="O40:O44"/>
    <mergeCell ref="F34:F37"/>
    <mergeCell ref="O34:O37"/>
    <mergeCell ref="P34:P37"/>
    <mergeCell ref="Q34:Q37"/>
    <mergeCell ref="R34:R37"/>
    <mergeCell ref="S34:S37"/>
    <mergeCell ref="A46:T46"/>
    <mergeCell ref="A47:A52"/>
    <mergeCell ref="B47:B51"/>
    <mergeCell ref="C47:C51"/>
    <mergeCell ref="D47:D51"/>
    <mergeCell ref="E47:E51"/>
    <mergeCell ref="F47:F51"/>
    <mergeCell ref="O47:O51"/>
    <mergeCell ref="P47:P51"/>
    <mergeCell ref="Q47:Q51"/>
    <mergeCell ref="R47:R51"/>
    <mergeCell ref="S47:S51"/>
    <mergeCell ref="T47:T51"/>
    <mergeCell ref="B52:T52"/>
    <mergeCell ref="A53:T53"/>
    <mergeCell ref="A54:A57"/>
    <mergeCell ref="B54:B56"/>
    <mergeCell ref="C54:C56"/>
    <mergeCell ref="D54:D56"/>
    <mergeCell ref="E54:E56"/>
    <mergeCell ref="P59:P61"/>
    <mergeCell ref="Q59:Q61"/>
    <mergeCell ref="R59:R61"/>
    <mergeCell ref="S59:S61"/>
    <mergeCell ref="T59:T61"/>
    <mergeCell ref="B62:T62"/>
    <mergeCell ref="T54:T56"/>
    <mergeCell ref="B57:S57"/>
    <mergeCell ref="A58:T58"/>
    <mergeCell ref="A59:A62"/>
    <mergeCell ref="B59:B61"/>
    <mergeCell ref="C59:C61"/>
    <mergeCell ref="D59:D61"/>
    <mergeCell ref="E59:E61"/>
    <mergeCell ref="F59:F61"/>
    <mergeCell ref="O59:O61"/>
    <mergeCell ref="F54:F56"/>
    <mergeCell ref="O54:O56"/>
    <mergeCell ref="P54:P56"/>
    <mergeCell ref="Q54:Q56"/>
    <mergeCell ref="R54:R56"/>
    <mergeCell ref="S54:S56"/>
    <mergeCell ref="A63:T63"/>
    <mergeCell ref="A64:A69"/>
    <mergeCell ref="B64:B68"/>
    <mergeCell ref="C64:C68"/>
    <mergeCell ref="D64:D68"/>
    <mergeCell ref="E64:E68"/>
    <mergeCell ref="F64:F68"/>
    <mergeCell ref="O64:O68"/>
    <mergeCell ref="P64:P68"/>
    <mergeCell ref="Q64:Q68"/>
    <mergeCell ref="R64:R68"/>
    <mergeCell ref="S64:S68"/>
    <mergeCell ref="T64:T68"/>
    <mergeCell ref="B69:T69"/>
    <mergeCell ref="A70:T70"/>
    <mergeCell ref="A71:A74"/>
    <mergeCell ref="B71:B73"/>
    <mergeCell ref="C71:C73"/>
    <mergeCell ref="D71:D73"/>
    <mergeCell ref="E71:E73"/>
    <mergeCell ref="T71:T73"/>
    <mergeCell ref="B74:T74"/>
    <mergeCell ref="A75:T75"/>
    <mergeCell ref="A76:A79"/>
    <mergeCell ref="B76:B78"/>
    <mergeCell ref="C76:C78"/>
    <mergeCell ref="D76:D78"/>
    <mergeCell ref="E76:E78"/>
    <mergeCell ref="F76:F78"/>
    <mergeCell ref="O76:O78"/>
    <mergeCell ref="F71:F73"/>
    <mergeCell ref="O71:O73"/>
    <mergeCell ref="P71:P73"/>
    <mergeCell ref="Q71:Q73"/>
    <mergeCell ref="R71:R73"/>
    <mergeCell ref="S71:S73"/>
    <mergeCell ref="A80:T80"/>
    <mergeCell ref="A81:A82"/>
    <mergeCell ref="B82:T82"/>
    <mergeCell ref="P76:P78"/>
    <mergeCell ref="Q76:Q78"/>
    <mergeCell ref="R76:R78"/>
    <mergeCell ref="S76:S78"/>
    <mergeCell ref="T76:T78"/>
    <mergeCell ref="B79:T79"/>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1</vt:i4>
      </vt:variant>
    </vt:vector>
  </HeadingPairs>
  <TitlesOfParts>
    <vt:vector size="1" baseType="lpstr">
      <vt:lpstr>גיליון1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רחלי רם</dc:creator>
  <cp:lastModifiedBy>ksuser</cp:lastModifiedBy>
  <dcterms:created xsi:type="dcterms:W3CDTF">2023-08-28T06:44:49Z</dcterms:created>
  <dcterms:modified xsi:type="dcterms:W3CDTF">2023-08-28T09:05:41Z</dcterms:modified>
</cp:coreProperties>
</file>