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40053E2A-4463-463A-AB46-C6FB28AB86DD}"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N36" i="1" s="1"/>
  <c r="M35" i="1"/>
  <c r="N35" i="1" s="1"/>
  <c r="M34" i="1"/>
  <c r="N34" i="1" s="1"/>
  <c r="R34" i="1" s="1"/>
  <c r="M31" i="1"/>
  <c r="N31" i="1" s="1"/>
  <c r="N30" i="1"/>
  <c r="M30" i="1"/>
  <c r="M29" i="1"/>
  <c r="N29" i="1" s="1"/>
  <c r="M28" i="1"/>
  <c r="N28" i="1" s="1"/>
  <c r="R28" i="1" s="1"/>
  <c r="M25" i="1"/>
  <c r="N25" i="1" s="1"/>
  <c r="R25" i="1" s="1"/>
  <c r="M22" i="1"/>
  <c r="N22" i="1" s="1"/>
  <c r="R22" i="1" s="1"/>
  <c r="M19" i="1"/>
  <c r="N19" i="1" s="1"/>
  <c r="M18" i="1"/>
  <c r="N18" i="1" s="1"/>
  <c r="N17" i="1"/>
  <c r="R17" i="1" s="1"/>
  <c r="M17" i="1"/>
  <c r="M14" i="1"/>
  <c r="N14" i="1" s="1"/>
  <c r="M13" i="1"/>
  <c r="N13" i="1" s="1"/>
  <c r="N12" i="1"/>
  <c r="M12" i="1"/>
  <c r="M11" i="1"/>
  <c r="N11" i="1" s="1"/>
  <c r="R11" i="1" s="1"/>
  <c r="N8" i="1"/>
  <c r="R8" i="1" s="1"/>
  <c r="M8" i="1"/>
</calcChain>
</file>

<file path=xl/sharedStrings.xml><?xml version="1.0" encoding="utf-8"?>
<sst xmlns="http://schemas.openxmlformats.org/spreadsheetml/2006/main" count="142" uniqueCount="88">
  <si>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</si>
  <si>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</si>
  <si>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</si>
  <si>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</si>
  <si>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</si>
  <si>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</si>
  <si>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</si>
  <si>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</si>
  <si>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</si>
  <si>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</si>
  <si>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</si>
  <si>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</si>
  <si>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</si>
  <si>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</si>
  <si>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</si>
  <si>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</si>
  <si>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</si>
  <si>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</si>
  <si>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</si>
  <si>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</si>
  <si>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</si>
  <si>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</si>
  <si>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שעתי</t>
  </si>
  <si>
    <t>אושרה ההצעה לפי סעיף 3.20 לנוהל התקשרויות</t>
  </si>
  <si>
    <t xml:space="preserve"> </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</si>
  <si>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</si>
  <si>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</si>
  <si>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אדריכל נוף</t>
  </si>
  <si>
    <t>הנדסה</t>
  </si>
  <si>
    <t>כן</t>
  </si>
  <si>
    <t>אושרה ההצעה עם הציון המשוקלל הגבוה ביותר</t>
  </si>
  <si>
    <t>אושר פה אחד</t>
  </si>
  <si>
    <t>שמעון גיטליץ - מנהל אגף תשתיות</t>
  </si>
  <si>
    <t>סכום לפרויקט</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</si>
  <si>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</si>
  <si>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יעוץ הנדסי</t>
  </si>
  <si>
    <t>אושרה ההצעה להגדלה לפי סעיף 3.21 לנוהל התקשרויות</t>
  </si>
  <si>
    <t>יעוץ חשמל</t>
  </si>
  <si>
    <t>יעוץ נגישות</t>
  </si>
  <si>
    <t>תמר נגישות</t>
  </si>
  <si>
    <t>ציפי סלמה</t>
  </si>
  <si>
    <t>סטאל הנדסה</t>
  </si>
  <si>
    <t>חגית ברגמן</t>
  </si>
  <si>
    <t>נעים בדרך</t>
  </si>
  <si>
    <t>פרוטוקול ועדת התקשרויות מס' 2023-39.1  הנדסה תאריך: 9.8.23</t>
  </si>
  <si>
    <t>החלטה מס'- 2023-39.1-01</t>
  </si>
  <si>
    <t xml:space="preserve">הגדלה - אדריכלות נוף - שביל אופניים רחו' ת"א - יפו </t>
  </si>
  <si>
    <t>שמעון גיטליץ -  מנהל אגף תשתיות</t>
  </si>
  <si>
    <t>תב"ר שבילי אופניים במימון משרד התחבורה</t>
  </si>
  <si>
    <t>שריג וקסמן</t>
  </si>
  <si>
    <t>הגדלה מספר 1 לחוזה מספר 784/18 - תכנון הרחוב עודכן עקב העברת שטחים לכפר סבא ושינוי תוואי השביל למעבר דרך בריכות המים.</t>
  </si>
  <si>
    <t>החלטה מס'- 2023-39.1-02</t>
  </si>
  <si>
    <t>יעוץ שוטף חשמל ותאורה</t>
  </si>
  <si>
    <t>הזמנות מעת לעת</t>
  </si>
  <si>
    <t>יאיר צור</t>
  </si>
  <si>
    <t>קונוב הנדסת חשמל</t>
  </si>
  <si>
    <t>אינג' שרעבי עמוס</t>
  </si>
  <si>
    <t>מדובר על יעוץ שוטף על פי דרישה (ללא הבטחת שעות יעוץ מינימליות). פעמיים רבות אגף תשתיות נדרש לתכנן שינויים גאומטריים שדורשים שינויי תאורה (ברוב המקרים עבודות אלו אינם עבודות גדולות). הזמנות יצאו בהתאם לתקציב קיים ולפי צרכים של מנהל אגף תשתיות. יודגש שאין אף יועץ תאורה</t>
  </si>
  <si>
    <t>החלטה מס'- 2023-39.1-03</t>
  </si>
  <si>
    <t>איתור תשתיות - תמ"ל 1088</t>
  </si>
  <si>
    <t>תמ"ל 1088</t>
  </si>
  <si>
    <t>מאיה איתור תשתיות תת קרקעיות</t>
  </si>
  <si>
    <t>לא</t>
  </si>
  <si>
    <t xml:space="preserve">די. טק. </t>
  </si>
  <si>
    <t>אינפרטק</t>
  </si>
  <si>
    <t>בקשה להצעת מחיר נשלחה לארבע חברות. נדרש איתור תשתיות בשל שטחו הגדול של המתחם (תמ"ל 1088) וחוסר מיידע מדויק על תשתיות.</t>
  </si>
  <si>
    <t>החלטה מס'- 2023-39.1-04</t>
  </si>
  <si>
    <t>הגדלה - חוזה לתכנון ותיאום תשתיות בפרויקט בטיחות בן יהודה</t>
  </si>
  <si>
    <t>נדיה בוגון - ס. מנהל אגף תשתיות</t>
  </si>
  <si>
    <t>יעוץ תשתיות</t>
  </si>
  <si>
    <t>בקשה להגדלת חוזה מספר 202370097 לתכנון הסדרי תנועה בצומת לרמזור המוביל - הפועל. על פי בחינה ראשונית, תכנון הרחבת כיכרות ופיתוח סביבתי של שטחים פתוחים בהם יש תשתיות - נדרשת הגדלה לתכנון פיזי שתכלול תיאום תשתיות.</t>
  </si>
  <si>
    <t>החלטה מס'- 2023-39.1-05</t>
  </si>
  <si>
    <t>שרות רפואי שוטף עבוד ועדת תנועה לנכים</t>
  </si>
  <si>
    <t>מידען</t>
  </si>
  <si>
    <t>ד"ר רון ארבל</t>
  </si>
  <si>
    <t>ע"פ "חוק חניה לנכים, התשנ"ד 1993" סעיף 1א ולפי נוהל אשר מקודם על ידי העירייה, יש צורך בייעוץ רפואי לכל מי שפונה עם בקשה להקצאת מקום חניה. 
בקשה לקבל הצעות מחיר נשלחו ל-5 רופאים מומחים תחום אורטופדיה, בשני סבבים שונים ( נשלחה תזכורת) אך למרות זאת התקבלה רק הצעה אחת. 
הרופא הנ"ל עובד עם מספר רשויות מקומיות באזור השרון והתקבלה המלצה מעיריית הרצליה עבור שירותיו. 
מאחר ומדובר על מקצוע ייעודי וייעוץ מיוחד עבור מחלקת תנועה אנו מבקשים לאשר הצעה זו באופן חריג ויוצא דופן.</t>
  </si>
  <si>
    <t>החלטה מס'- 2023-39.1-06</t>
  </si>
  <si>
    <t>בדיקה ואישור נגישות לצומת מרומזר המוביל - בן יהודה</t>
  </si>
  <si>
    <t>ברגמן אלכס יועץ נגישות</t>
  </si>
  <si>
    <t xml:space="preserve">לצורך קידום תכנון ופיתוח של פרוייקט צומת מרומזר המוביל - בן יהודה במימון משרד התחבורה נדרש אישור לתכנון תנועתי ופיתוח. </t>
  </si>
  <si>
    <t>החלטה מס'- 2023-39.1-07</t>
  </si>
  <si>
    <t>בקשה לשמאות חקלאית</t>
  </si>
  <si>
    <t>עו"ד אילה זיו - מנהלת מחלקת נכסים ויועמ"ש למכרזים</t>
  </si>
  <si>
    <t>שמאי</t>
  </si>
  <si>
    <t>יעקב ביאליק</t>
  </si>
  <si>
    <t>מאיר תמיר</t>
  </si>
  <si>
    <t>מיקי אדלשטיין</t>
  </si>
  <si>
    <t xml:space="preserve">נדרשת חוות דעת שמאי חקלאי (מומחה) בשל העצים המצויים במקום בשטח  המיועד להרחבת הבית עלמין.שתי הצעות מחיר, במחיר זהה נבחרה הצעה בעלת המלצות טובות יותר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</si>
</sst>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name val="Arial"/>
      <family val="2"/>
    </font>
    <font>
      <sz val="11"/>
      <name val="Arial"/>
      <family val="2"/>
      <scheme val="minor"/>
    </font>
    <font>
      <sz val="10"/>
      <name val="Arial"/>
      <family val="2"/>
      <scheme val="minor"/>
    </font>
    <font>
      <b/>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79">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6" fillId="0" borderId="5" xfId="0" applyFont="1" applyBorder="1" applyAlignment="1">
      <alignment horizontal="center" readingOrder="2"/>
    </xf>
    <xf numFmtId="165" fontId="5" fillId="4" borderId="5" xfId="0" applyNumberFormat="1"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1" fontId="7" fillId="6" borderId="1" xfId="0"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0" fontId="8" fillId="0" borderId="0" xfId="0" applyFont="1"/>
    <xf numFmtId="0" fontId="9" fillId="6" borderId="1" xfId="2" applyFont="1" applyFill="1" applyBorder="1" applyAlignment="1">
      <alignment horizontal="center" vertical="center" wrapText="1" readingOrder="2"/>
    </xf>
    <xf numFmtId="3" fontId="9" fillId="6" borderId="1" xfId="2" applyNumberFormat="1"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1" fontId="9" fillId="6" borderId="1" xfId="2" applyNumberFormat="1" applyFont="1" applyFill="1" applyBorder="1" applyAlignment="1">
      <alignment horizontal="center" vertical="center" wrapText="1" readingOrder="2"/>
    </xf>
    <xf numFmtId="0" fontId="9" fillId="0" borderId="5" xfId="0" applyFont="1" applyBorder="1" applyAlignment="1">
      <alignment horizontal="center" vertical="center" wrapText="1" readingOrder="2"/>
    </xf>
    <xf numFmtId="0" fontId="8" fillId="0" borderId="5" xfId="0" applyFont="1" applyBorder="1" applyAlignment="1">
      <alignment horizontal="center"/>
    </xf>
    <xf numFmtId="0" fontId="7" fillId="7" borderId="1" xfId="0" applyFont="1" applyFill="1" applyBorder="1" applyAlignment="1">
      <alignment horizontal="center" vertical="center" wrapText="1" readingOrder="2"/>
    </xf>
    <xf numFmtId="165" fontId="7" fillId="7" borderId="1" xfId="0" applyNumberFormat="1" applyFont="1" applyFill="1" applyBorder="1" applyAlignment="1">
      <alignment horizontal="center" vertical="center" wrapText="1" readingOrder="2"/>
    </xf>
    <xf numFmtId="0" fontId="8" fillId="6" borderId="0" xfId="0" applyFont="1" applyFill="1"/>
    <xf numFmtId="165" fontId="9" fillId="7" borderId="1" xfId="2" applyNumberFormat="1" applyFont="1" applyFill="1" applyBorder="1" applyAlignment="1">
      <alignment horizontal="center" vertical="center" wrapText="1" readingOrder="2"/>
    </xf>
    <xf numFmtId="1" fontId="9" fillId="7" borderId="1" xfId="2" applyNumberFormat="1" applyFont="1" applyFill="1" applyBorder="1" applyAlignment="1">
      <alignment horizontal="center" vertical="center" wrapText="1" readingOrder="2"/>
    </xf>
    <xf numFmtId="0" fontId="8" fillId="6" borderId="1" xfId="0" applyFont="1" applyFill="1" applyBorder="1"/>
    <xf numFmtId="0" fontId="9" fillId="7" borderId="1" xfId="2" applyNumberFormat="1" applyFont="1" applyFill="1" applyBorder="1" applyAlignment="1">
      <alignment horizontal="center" vertical="center" wrapText="1" readingOrder="2"/>
    </xf>
    <xf numFmtId="0" fontId="7" fillId="6" borderId="5" xfId="0" applyFont="1" applyFill="1" applyBorder="1" applyAlignment="1">
      <alignment horizontal="center" vertical="center" wrapText="1" readingOrder="2"/>
    </xf>
    <xf numFmtId="3" fontId="7" fillId="6" borderId="5" xfId="0" applyNumberFormat="1" applyFont="1" applyFill="1" applyBorder="1" applyAlignment="1">
      <alignment horizontal="center" vertical="center" wrapText="1" readingOrder="2"/>
    </xf>
    <xf numFmtId="165" fontId="9" fillId="6" borderId="5" xfId="2" applyNumberFormat="1" applyFont="1" applyFill="1" applyBorder="1" applyAlignment="1">
      <alignment horizontal="center" vertical="center" wrapText="1" readingOrder="2"/>
    </xf>
    <xf numFmtId="165" fontId="7" fillId="6" borderId="5" xfId="0" applyNumberFormat="1" applyFont="1" applyFill="1" applyBorder="1" applyAlignment="1">
      <alignment horizontal="center" vertical="center" wrapText="1" readingOrder="2"/>
    </xf>
    <xf numFmtId="1" fontId="7" fillId="6" borderId="5" xfId="0" applyNumberFormat="1" applyFont="1" applyFill="1" applyBorder="1" applyAlignment="1">
      <alignment horizontal="center" vertical="center" wrapText="1" readingOrder="2"/>
    </xf>
    <xf numFmtId="0" fontId="8" fillId="6" borderId="9" xfId="0" applyFont="1" applyFill="1" applyBorder="1" applyAlignment="1">
      <alignment horizontal="center"/>
    </xf>
    <xf numFmtId="0" fontId="10" fillId="0" borderId="0" xfId="0" applyFont="1"/>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0" fontId="5" fillId="6" borderId="1" xfId="0" applyFont="1" applyFill="1" applyBorder="1" applyAlignment="1">
      <alignment horizontal="center" vertical="center" readingOrder="2"/>
    </xf>
    <xf numFmtId="0" fontId="7" fillId="6" borderId="5" xfId="0" applyFont="1" applyFill="1" applyBorder="1" applyAlignment="1">
      <alignment horizontal="center" vertical="center" wrapText="1" readingOrder="2"/>
    </xf>
    <xf numFmtId="0" fontId="7" fillId="6" borderId="6" xfId="0" applyFont="1" applyFill="1" applyBorder="1" applyAlignment="1">
      <alignment horizontal="center" vertical="center" wrapText="1" readingOrder="2"/>
    </xf>
    <xf numFmtId="0" fontId="7" fillId="6" borderId="5" xfId="1" applyNumberFormat="1" applyFont="1" applyFill="1" applyBorder="1" applyAlignment="1">
      <alignment horizontal="center" vertical="center" wrapText="1" readingOrder="2"/>
    </xf>
    <xf numFmtId="0" fontId="7" fillId="6" borderId="6" xfId="1" applyNumberFormat="1" applyFont="1" applyFill="1" applyBorder="1" applyAlignment="1">
      <alignment horizontal="center" vertical="center" wrapText="1" readingOrder="2"/>
    </xf>
    <xf numFmtId="3" fontId="7" fillId="6" borderId="5" xfId="0" applyNumberFormat="1" applyFont="1" applyFill="1" applyBorder="1" applyAlignment="1">
      <alignment horizontal="center" vertical="center" wrapText="1" readingOrder="2"/>
    </xf>
    <xf numFmtId="3" fontId="7" fillId="6" borderId="6" xfId="0" applyNumberFormat="1"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6" fillId="6" borderId="5" xfId="0" applyFont="1" applyFill="1" applyBorder="1" applyAlignment="1">
      <alignment horizontal="center" readingOrder="2"/>
    </xf>
    <xf numFmtId="0" fontId="6" fillId="6" borderId="6" xfId="0" applyFont="1" applyFill="1" applyBorder="1" applyAlignment="1">
      <alignment horizontal="center" readingOrder="2"/>
    </xf>
    <xf numFmtId="0" fontId="4" fillId="6" borderId="5" xfId="0" applyFont="1" applyFill="1" applyBorder="1" applyAlignment="1">
      <alignment horizontal="center" vertical="center" wrapText="1" readingOrder="2"/>
    </xf>
    <xf numFmtId="0" fontId="4" fillId="6" borderId="6" xfId="0" applyFont="1" applyFill="1" applyBorder="1" applyAlignment="1">
      <alignment horizontal="center" vertical="center" wrapText="1" readingOrder="2"/>
    </xf>
    <xf numFmtId="0" fontId="0" fillId="6" borderId="7" xfId="0" applyFill="1" applyBorder="1" applyAlignment="1">
      <alignment horizontal="center" vertical="center" wrapText="1" readingOrder="2"/>
    </xf>
    <xf numFmtId="165" fontId="5" fillId="4" borderId="5" xfId="0" applyNumberFormat="1" applyFont="1" applyFill="1" applyBorder="1" applyAlignment="1">
      <alignment horizontal="center" vertical="center" wrapText="1" readingOrder="2"/>
    </xf>
    <xf numFmtId="165" fontId="5" fillId="4" borderId="6" xfId="0" applyNumberFormat="1" applyFont="1" applyFill="1" applyBorder="1" applyAlignment="1">
      <alignment horizontal="center" vertical="center" wrapText="1" readingOrder="2"/>
    </xf>
    <xf numFmtId="165" fontId="5" fillId="4" borderId="7" xfId="0" applyNumberFormat="1" applyFont="1" applyFill="1" applyBorder="1" applyAlignment="1">
      <alignment horizontal="center" vertical="center" wrapText="1" readingOrder="2"/>
    </xf>
    <xf numFmtId="0" fontId="8" fillId="6" borderId="8" xfId="0" applyFont="1" applyFill="1" applyBorder="1" applyAlignment="1">
      <alignment horizontal="center"/>
    </xf>
    <xf numFmtId="0" fontId="8" fillId="6" borderId="9" xfId="0" applyFont="1" applyFill="1" applyBorder="1" applyAlignment="1">
      <alignment horizontal="center"/>
    </xf>
    <xf numFmtId="0" fontId="5" fillId="0" borderId="1" xfId="0" applyFont="1" applyBorder="1" applyAlignment="1">
      <alignment horizontal="center" vertical="center" readingOrder="2"/>
    </xf>
    <xf numFmtId="0" fontId="9" fillId="6" borderId="5" xfId="0" applyFont="1" applyFill="1" applyBorder="1" applyAlignment="1">
      <alignment horizontal="center" vertical="center" wrapText="1" readingOrder="2"/>
    </xf>
    <xf numFmtId="0" fontId="9" fillId="6" borderId="6" xfId="0" applyFont="1" applyFill="1" applyBorder="1" applyAlignment="1">
      <alignment horizontal="center" vertical="center" wrapText="1" readingOrder="2"/>
    </xf>
    <xf numFmtId="0" fontId="8" fillId="6" borderId="5" xfId="0" applyFont="1" applyFill="1" applyBorder="1" applyAlignment="1">
      <alignment horizontal="center"/>
    </xf>
    <xf numFmtId="0" fontId="8" fillId="6" borderId="6" xfId="0" applyFont="1" applyFill="1" applyBorder="1" applyAlignment="1">
      <alignment horizontal="center"/>
    </xf>
    <xf numFmtId="0" fontId="4" fillId="6" borderId="2" xfId="0" applyFont="1" applyFill="1" applyBorder="1" applyAlignment="1">
      <alignment horizontal="right" vertical="center" wrapText="1" readingOrder="2"/>
    </xf>
    <xf numFmtId="0" fontId="4" fillId="6" borderId="3" xfId="0" applyFont="1" applyFill="1" applyBorder="1" applyAlignment="1">
      <alignment horizontal="right" vertical="center" wrapText="1" readingOrder="2"/>
    </xf>
    <xf numFmtId="0" fontId="4" fillId="6" borderId="4" xfId="0" applyFont="1" applyFill="1" applyBorder="1" applyAlignment="1">
      <alignment horizontal="right" vertical="center" wrapText="1" readingOrder="2"/>
    </xf>
    <xf numFmtId="49" fontId="5" fillId="6" borderId="2" xfId="0" applyNumberFormat="1" applyFont="1" applyFill="1" applyBorder="1" applyAlignment="1">
      <alignment horizontal="center" vertical="center" readingOrder="2"/>
    </xf>
    <xf numFmtId="49" fontId="5" fillId="6" borderId="3" xfId="0" applyNumberFormat="1" applyFont="1" applyFill="1" applyBorder="1" applyAlignment="1">
      <alignment horizontal="center" vertical="center" readingOrder="2"/>
    </xf>
    <xf numFmtId="49" fontId="5" fillId="6" borderId="4" xfId="0" applyNumberFormat="1" applyFont="1" applyFill="1" applyBorder="1" applyAlignment="1">
      <alignment horizontal="center" vertical="center" readingOrder="2"/>
    </xf>
    <xf numFmtId="0" fontId="0" fillId="6" borderId="6" xfId="0" applyFill="1" applyBorder="1" applyAlignment="1">
      <alignment horizontal="center" vertical="center" wrapText="1"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49" fontId="5" fillId="5" borderId="4" xfId="0" applyNumberFormat="1" applyFont="1" applyFill="1" applyBorder="1" applyAlignment="1">
      <alignment horizontal="center" vertical="center" readingOrder="2"/>
    </xf>
    <xf numFmtId="0" fontId="8" fillId="6" borderId="1" xfId="0" applyFont="1" applyFill="1" applyBorder="1" applyAlignment="1">
      <alignment horizontal="center"/>
    </xf>
    <xf numFmtId="0" fontId="8" fillId="0" borderId="1" xfId="0" applyFont="1"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39"/>
  <sheetViews>
    <sheetView rightToLeft="1" tabSelected="1" workbookViewId="0">
      <selection activeCell="B1" sqref="B1:T1"/>
    </sheetView>
  </sheetViews>
  <sheetFormatPr defaultColWidth="8.75" defaultRowHeight="14.25" x14ac:dyDescent="0.2"/>
  <cols>
    <col min="1" max="1" width="4.125" style="16" customWidth="1"/>
    <col min="2" max="2" width="18.875" style="16" customWidth="1"/>
    <col min="3" max="3" width="13.625" style="16" customWidth="1"/>
    <col min="4" max="4" width="14.5" style="16" customWidth="1"/>
    <col min="5" max="5" width="14.75" style="16" customWidth="1"/>
    <col min="6" max="6" width="8.75" style="16"/>
    <col min="7" max="7" width="15.125" style="16" customWidth="1"/>
    <col min="8" max="8" width="8" style="16" customWidth="1"/>
    <col min="9" max="9" width="13.125" style="16" customWidth="1"/>
    <col min="10" max="10" width="14.5" style="16" customWidth="1"/>
    <col min="11" max="11" width="15.375" style="16" customWidth="1"/>
    <col min="12" max="12" width="13.125" style="16" customWidth="1"/>
    <col min="13" max="13" width="15.5" style="16" customWidth="1"/>
    <col min="14" max="14" width="13.25" style="16" customWidth="1"/>
    <col min="15" max="15" width="14.25" style="16" customWidth="1"/>
    <col min="16" max="16" width="11.75" style="16" customWidth="1"/>
    <col min="17" max="17" width="8.75" style="16"/>
    <col min="18" max="18" width="17.375" style="16" customWidth="1"/>
    <col min="19" max="19" width="11.25" style="16" customWidth="1"/>
    <col min="20" max="20" width="9.625" style="16" customWidth="1"/>
    <col min="21" max="16384" width="8.75" style="16"/>
  </cols>
  <sheetData>
    <row r="1" spans="1:20" ht="20.25" x14ac:dyDescent="0.2">
      <c r="A1" s="74"/>
      <c r="B1" s="75" t="s">
        <v>44</v>
      </c>
      <c r="C1" s="75"/>
      <c r="D1" s="75"/>
      <c r="E1" s="75"/>
      <c r="F1" s="75"/>
      <c r="G1" s="75"/>
      <c r="H1" s="75"/>
      <c r="I1" s="75"/>
      <c r="J1" s="75"/>
      <c r="K1" s="75"/>
      <c r="L1" s="75"/>
      <c r="M1" s="75"/>
      <c r="N1" s="75"/>
      <c r="O1" s="75"/>
      <c r="P1" s="75"/>
      <c r="Q1" s="75"/>
      <c r="R1" s="75"/>
      <c r="S1" s="75"/>
      <c r="T1" s="75"/>
    </row>
    <row r="2" spans="1:20" x14ac:dyDescent="0.2">
      <c r="A2" s="74"/>
      <c r="B2" s="76" t="s">
        <v>34</v>
      </c>
      <c r="C2" s="76"/>
      <c r="D2" s="76"/>
      <c r="E2" s="76"/>
      <c r="F2" s="76"/>
      <c r="G2" s="76"/>
      <c r="H2" s="76"/>
      <c r="I2" s="76"/>
      <c r="J2" s="76"/>
      <c r="K2" s="76"/>
      <c r="L2" s="76"/>
      <c r="M2" s="76"/>
      <c r="N2" s="76"/>
      <c r="O2" s="76"/>
      <c r="P2" s="76"/>
      <c r="Q2" s="76"/>
      <c r="R2" s="76"/>
      <c r="S2" s="76"/>
      <c r="T2" s="76"/>
    </row>
    <row r="3" spans="1:20" ht="15.75" x14ac:dyDescent="0.2">
      <c r="A3" s="74"/>
      <c r="B3" s="77" t="s">
        <v>0</v>
      </c>
      <c r="C3" s="77"/>
      <c r="D3" s="77"/>
      <c r="E3" s="77"/>
      <c r="F3" s="77"/>
      <c r="G3" s="77"/>
      <c r="H3" s="77"/>
      <c r="I3" s="77"/>
      <c r="J3" s="77"/>
      <c r="K3" s="77"/>
      <c r="L3" s="77"/>
      <c r="M3" s="77"/>
      <c r="N3" s="77"/>
      <c r="O3" s="77"/>
      <c r="P3" s="77"/>
      <c r="Q3" s="77"/>
      <c r="R3" s="77"/>
      <c r="S3" s="77"/>
      <c r="T3" s="77"/>
    </row>
    <row r="4" spans="1:20" x14ac:dyDescent="0.2">
      <c r="A4" s="74"/>
      <c r="B4" s="78" t="s">
        <v>1</v>
      </c>
      <c r="C4" s="78"/>
      <c r="D4" s="78"/>
      <c r="E4" s="78"/>
      <c r="F4" s="78"/>
      <c r="G4" s="78"/>
      <c r="H4" s="78"/>
      <c r="I4" s="78"/>
      <c r="J4" s="78"/>
      <c r="K4" s="78"/>
      <c r="L4" s="78"/>
      <c r="M4" s="78"/>
      <c r="N4" s="78"/>
      <c r="O4" s="78"/>
      <c r="P4" s="78"/>
      <c r="Q4" s="78"/>
      <c r="R4" s="78"/>
      <c r="S4" s="78"/>
      <c r="T4" s="78"/>
    </row>
    <row r="5" spans="1:20" x14ac:dyDescent="0.2">
      <c r="A5" s="74"/>
      <c r="B5" s="78" t="s">
        <v>2</v>
      </c>
      <c r="C5" s="78"/>
      <c r="D5" s="78"/>
      <c r="E5" s="78"/>
      <c r="F5" s="78"/>
      <c r="G5" s="78"/>
      <c r="H5" s="78"/>
      <c r="I5" s="78"/>
      <c r="J5" s="78"/>
      <c r="K5" s="78"/>
      <c r="L5" s="78"/>
      <c r="M5" s="78"/>
      <c r="N5" s="78"/>
      <c r="O5" s="78"/>
      <c r="P5" s="78"/>
      <c r="Q5" s="78"/>
      <c r="R5" s="78"/>
      <c r="S5" s="78"/>
      <c r="T5" s="78"/>
    </row>
    <row r="6" spans="1:20" ht="78.75" x14ac:dyDescent="0.2">
      <c r="A6" s="74"/>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70" t="s">
        <v>45</v>
      </c>
      <c r="B7" s="71"/>
      <c r="C7" s="71"/>
      <c r="D7" s="71"/>
      <c r="E7" s="71"/>
      <c r="F7" s="71"/>
      <c r="G7" s="71"/>
      <c r="H7" s="71"/>
      <c r="I7" s="71"/>
      <c r="J7" s="71"/>
      <c r="K7" s="71"/>
      <c r="L7" s="71"/>
      <c r="M7" s="71"/>
      <c r="N7" s="71"/>
      <c r="O7" s="71"/>
      <c r="P7" s="71"/>
      <c r="Q7" s="71"/>
      <c r="R7" s="71"/>
      <c r="S7" s="71"/>
      <c r="T7" s="72"/>
    </row>
    <row r="8" spans="1:20" ht="51" x14ac:dyDescent="0.2">
      <c r="A8" s="58">
        <v>1</v>
      </c>
      <c r="B8" s="6" t="s">
        <v>46</v>
      </c>
      <c r="C8" s="6" t="s">
        <v>47</v>
      </c>
      <c r="D8" s="7" t="s">
        <v>48</v>
      </c>
      <c r="E8" s="8" t="s">
        <v>27</v>
      </c>
      <c r="F8" s="8" t="s">
        <v>28</v>
      </c>
      <c r="G8" s="26" t="s">
        <v>49</v>
      </c>
      <c r="H8" s="26" t="s">
        <v>29</v>
      </c>
      <c r="I8" s="29">
        <v>100</v>
      </c>
      <c r="J8" s="26" t="s">
        <v>33</v>
      </c>
      <c r="K8" s="26">
        <v>22500</v>
      </c>
      <c r="L8" s="27">
        <v>1</v>
      </c>
      <c r="M8" s="26">
        <f>L8*K8</f>
        <v>22500</v>
      </c>
      <c r="N8" s="26">
        <f>M8*117/100</f>
        <v>26325</v>
      </c>
      <c r="O8" s="9" t="s">
        <v>36</v>
      </c>
      <c r="P8" s="9" t="s">
        <v>31</v>
      </c>
      <c r="Q8" s="10"/>
      <c r="R8" s="11">
        <f t="shared" ref="R8" si="0">N8</f>
        <v>26325</v>
      </c>
      <c r="S8" s="21" t="s">
        <v>24</v>
      </c>
      <c r="T8" s="22"/>
    </row>
    <row r="9" spans="1:20" x14ac:dyDescent="0.2">
      <c r="A9" s="58"/>
      <c r="B9" s="37" t="s">
        <v>50</v>
      </c>
      <c r="C9" s="38"/>
      <c r="D9" s="38"/>
      <c r="E9" s="38"/>
      <c r="F9" s="38"/>
      <c r="G9" s="38"/>
      <c r="H9" s="38"/>
      <c r="I9" s="38"/>
      <c r="J9" s="38"/>
      <c r="K9" s="38"/>
      <c r="L9" s="38"/>
      <c r="M9" s="38"/>
      <c r="N9" s="38"/>
      <c r="O9" s="38"/>
      <c r="P9" s="38"/>
      <c r="Q9" s="38"/>
      <c r="R9" s="38"/>
      <c r="S9" s="38"/>
      <c r="T9" s="39"/>
    </row>
    <row r="10" spans="1:20" s="25" customFormat="1" ht="15.75" x14ac:dyDescent="0.2">
      <c r="A10" s="66" t="s">
        <v>51</v>
      </c>
      <c r="B10" s="67"/>
      <c r="C10" s="67"/>
      <c r="D10" s="67"/>
      <c r="E10" s="67"/>
      <c r="F10" s="67"/>
      <c r="G10" s="67"/>
      <c r="H10" s="67"/>
      <c r="I10" s="67"/>
      <c r="J10" s="67"/>
      <c r="K10" s="67"/>
      <c r="L10" s="67"/>
      <c r="M10" s="67"/>
      <c r="N10" s="67"/>
      <c r="O10" s="67"/>
      <c r="P10" s="67"/>
      <c r="Q10" s="67"/>
      <c r="R10" s="67"/>
      <c r="S10" s="67"/>
      <c r="T10" s="68"/>
    </row>
    <row r="11" spans="1:20" s="25" customFormat="1" x14ac:dyDescent="0.2">
      <c r="A11" s="40">
        <v>2</v>
      </c>
      <c r="B11" s="41" t="s">
        <v>52</v>
      </c>
      <c r="C11" s="41" t="s">
        <v>47</v>
      </c>
      <c r="D11" s="43" t="s">
        <v>53</v>
      </c>
      <c r="E11" s="45" t="s">
        <v>37</v>
      </c>
      <c r="F11" s="45" t="s">
        <v>28</v>
      </c>
      <c r="G11" s="26" t="s">
        <v>43</v>
      </c>
      <c r="H11" s="26" t="s">
        <v>29</v>
      </c>
      <c r="I11" s="23">
        <v>100</v>
      </c>
      <c r="J11" s="26" t="s">
        <v>22</v>
      </c>
      <c r="K11" s="24">
        <v>200</v>
      </c>
      <c r="L11" s="27">
        <v>200</v>
      </c>
      <c r="M11" s="26">
        <f>L11*K11</f>
        <v>40000</v>
      </c>
      <c r="N11" s="26">
        <f>M11*1.17</f>
        <v>46800</v>
      </c>
      <c r="O11" s="50" t="s">
        <v>30</v>
      </c>
      <c r="P11" s="50" t="s">
        <v>31</v>
      </c>
      <c r="Q11" s="48"/>
      <c r="R11" s="53">
        <f>N11*(100-Q11)/100</f>
        <v>46800</v>
      </c>
      <c r="S11" s="59" t="s">
        <v>24</v>
      </c>
      <c r="T11" s="73"/>
    </row>
    <row r="12" spans="1:20" s="25" customFormat="1" x14ac:dyDescent="0.2">
      <c r="A12" s="40"/>
      <c r="B12" s="42"/>
      <c r="C12" s="42"/>
      <c r="D12" s="44"/>
      <c r="E12" s="46"/>
      <c r="F12" s="46"/>
      <c r="G12" s="19" t="s">
        <v>54</v>
      </c>
      <c r="H12" s="19" t="s">
        <v>29</v>
      </c>
      <c r="I12" s="13">
        <v>86</v>
      </c>
      <c r="J12" s="19" t="s">
        <v>22</v>
      </c>
      <c r="K12" s="15">
        <v>250</v>
      </c>
      <c r="L12" s="20">
        <v>200</v>
      </c>
      <c r="M12" s="19">
        <f t="shared" ref="M12:M14" si="1">L12*K12</f>
        <v>50000</v>
      </c>
      <c r="N12" s="19">
        <f t="shared" ref="N12:N14" si="2">M12*1.17</f>
        <v>58500</v>
      </c>
      <c r="O12" s="51"/>
      <c r="P12" s="51"/>
      <c r="Q12" s="49"/>
      <c r="R12" s="54"/>
      <c r="S12" s="60"/>
      <c r="T12" s="73"/>
    </row>
    <row r="13" spans="1:20" s="25" customFormat="1" x14ac:dyDescent="0.2">
      <c r="A13" s="40"/>
      <c r="B13" s="42"/>
      <c r="C13" s="42"/>
      <c r="D13" s="44"/>
      <c r="E13" s="46"/>
      <c r="F13" s="46"/>
      <c r="G13" s="17" t="s">
        <v>55</v>
      </c>
      <c r="H13" s="17" t="s">
        <v>29</v>
      </c>
      <c r="I13" s="18">
        <v>77</v>
      </c>
      <c r="J13" s="19" t="s">
        <v>22</v>
      </c>
      <c r="K13" s="19">
        <v>300</v>
      </c>
      <c r="L13" s="12">
        <v>200</v>
      </c>
      <c r="M13" s="19">
        <f t="shared" si="1"/>
        <v>60000</v>
      </c>
      <c r="N13" s="19">
        <f t="shared" si="2"/>
        <v>70200</v>
      </c>
      <c r="O13" s="51"/>
      <c r="P13" s="51"/>
      <c r="Q13" s="49"/>
      <c r="R13" s="54"/>
      <c r="S13" s="60"/>
      <c r="T13" s="73"/>
    </row>
    <row r="14" spans="1:20" s="25" customFormat="1" x14ac:dyDescent="0.2">
      <c r="A14" s="40"/>
      <c r="B14" s="42"/>
      <c r="C14" s="42"/>
      <c r="D14" s="44"/>
      <c r="E14" s="46"/>
      <c r="F14" s="46"/>
      <c r="G14" s="13" t="s">
        <v>56</v>
      </c>
      <c r="H14" s="13" t="s">
        <v>29</v>
      </c>
      <c r="I14" s="12">
        <v>77</v>
      </c>
      <c r="J14" s="19" t="s">
        <v>22</v>
      </c>
      <c r="K14" s="19">
        <v>300</v>
      </c>
      <c r="L14" s="12">
        <v>200</v>
      </c>
      <c r="M14" s="19">
        <f t="shared" si="1"/>
        <v>60000</v>
      </c>
      <c r="N14" s="19">
        <f t="shared" si="2"/>
        <v>70200</v>
      </c>
      <c r="O14" s="51"/>
      <c r="P14" s="51"/>
      <c r="Q14" s="49"/>
      <c r="R14" s="55"/>
      <c r="S14" s="60"/>
      <c r="T14" s="73"/>
    </row>
    <row r="15" spans="1:20" s="25" customFormat="1" x14ac:dyDescent="0.2">
      <c r="A15" s="40"/>
      <c r="B15" s="63" t="s">
        <v>57</v>
      </c>
      <c r="C15" s="64"/>
      <c r="D15" s="64"/>
      <c r="E15" s="64"/>
      <c r="F15" s="64"/>
      <c r="G15" s="64"/>
      <c r="H15" s="64"/>
      <c r="I15" s="64"/>
      <c r="J15" s="64"/>
      <c r="K15" s="64"/>
      <c r="L15" s="64"/>
      <c r="M15" s="64"/>
      <c r="N15" s="64"/>
      <c r="O15" s="64"/>
      <c r="P15" s="64"/>
      <c r="Q15" s="64"/>
      <c r="R15" s="64"/>
      <c r="S15" s="65"/>
      <c r="T15" s="28"/>
    </row>
    <row r="16" spans="1:20" s="25" customFormat="1" ht="15.75" x14ac:dyDescent="0.2">
      <c r="A16" s="66" t="s">
        <v>58</v>
      </c>
      <c r="B16" s="67"/>
      <c r="C16" s="67"/>
      <c r="D16" s="67"/>
      <c r="E16" s="67"/>
      <c r="F16" s="67"/>
      <c r="G16" s="67"/>
      <c r="H16" s="67"/>
      <c r="I16" s="67"/>
      <c r="J16" s="67"/>
      <c r="K16" s="67"/>
      <c r="L16" s="67"/>
      <c r="M16" s="67"/>
      <c r="N16" s="67"/>
      <c r="O16" s="67"/>
      <c r="P16" s="67"/>
      <c r="Q16" s="67"/>
      <c r="R16" s="67"/>
      <c r="S16" s="67"/>
      <c r="T16" s="68"/>
    </row>
    <row r="17" spans="1:20" s="25" customFormat="1" ht="25.5" x14ac:dyDescent="0.2">
      <c r="A17" s="40">
        <v>3</v>
      </c>
      <c r="B17" s="45" t="s">
        <v>59</v>
      </c>
      <c r="C17" s="45" t="s">
        <v>32</v>
      </c>
      <c r="D17" s="45" t="s">
        <v>60</v>
      </c>
      <c r="E17" s="45" t="s">
        <v>35</v>
      </c>
      <c r="F17" s="45" t="s">
        <v>28</v>
      </c>
      <c r="G17" s="26" t="s">
        <v>61</v>
      </c>
      <c r="H17" s="26" t="s">
        <v>62</v>
      </c>
      <c r="I17" s="23">
        <v>100</v>
      </c>
      <c r="J17" s="26" t="s">
        <v>33</v>
      </c>
      <c r="K17" s="24">
        <v>169000</v>
      </c>
      <c r="L17" s="27">
        <v>1</v>
      </c>
      <c r="M17" s="26">
        <f>L17*K17</f>
        <v>169000</v>
      </c>
      <c r="N17" s="26">
        <f>M17*1.17</f>
        <v>197730</v>
      </c>
      <c r="O17" s="50" t="s">
        <v>30</v>
      </c>
      <c r="P17" s="50" t="s">
        <v>31</v>
      </c>
      <c r="Q17" s="50"/>
      <c r="R17" s="53">
        <f>N17*(100-Q17)/100</f>
        <v>197730</v>
      </c>
      <c r="S17" s="50" t="s">
        <v>24</v>
      </c>
      <c r="T17" s="56"/>
    </row>
    <row r="18" spans="1:20" s="25" customFormat="1" x14ac:dyDescent="0.2">
      <c r="A18" s="40"/>
      <c r="B18" s="69"/>
      <c r="C18" s="69"/>
      <c r="D18" s="69"/>
      <c r="E18" s="69"/>
      <c r="F18" s="69"/>
      <c r="G18" s="30" t="s">
        <v>63</v>
      </c>
      <c r="H18" s="32" t="s">
        <v>62</v>
      </c>
      <c r="I18" s="31">
        <v>96</v>
      </c>
      <c r="J18" s="33" t="s">
        <v>33</v>
      </c>
      <c r="K18" s="32">
        <v>178500</v>
      </c>
      <c r="L18" s="34">
        <v>1</v>
      </c>
      <c r="M18" s="32">
        <f>L18*K18</f>
        <v>178500</v>
      </c>
      <c r="N18" s="32">
        <f t="shared" ref="N18:N19" si="3">M18*1.17</f>
        <v>208845</v>
      </c>
      <c r="O18" s="51"/>
      <c r="P18" s="51"/>
      <c r="Q18" s="51"/>
      <c r="R18" s="54"/>
      <c r="S18" s="51"/>
      <c r="T18" s="57"/>
    </row>
    <row r="19" spans="1:20" s="25" customFormat="1" x14ac:dyDescent="0.2">
      <c r="A19" s="40"/>
      <c r="B19" s="52"/>
      <c r="C19" s="52"/>
      <c r="D19" s="52"/>
      <c r="E19" s="52"/>
      <c r="F19" s="52"/>
      <c r="G19" s="13" t="s">
        <v>64</v>
      </c>
      <c r="H19" s="19" t="s">
        <v>62</v>
      </c>
      <c r="I19" s="12">
        <v>79</v>
      </c>
      <c r="J19" s="33" t="s">
        <v>33</v>
      </c>
      <c r="K19" s="19">
        <v>240000</v>
      </c>
      <c r="L19" s="14">
        <v>1</v>
      </c>
      <c r="M19" s="32">
        <f>L19*K19</f>
        <v>240000</v>
      </c>
      <c r="N19" s="32">
        <f t="shared" si="3"/>
        <v>280800</v>
      </c>
      <c r="O19" s="52"/>
      <c r="P19" s="52"/>
      <c r="Q19" s="52"/>
      <c r="R19" s="55"/>
      <c r="S19" s="52"/>
      <c r="T19" s="35"/>
    </row>
    <row r="20" spans="1:20" s="25" customFormat="1" x14ac:dyDescent="0.2">
      <c r="A20" s="40"/>
      <c r="B20" s="63" t="s">
        <v>65</v>
      </c>
      <c r="C20" s="64"/>
      <c r="D20" s="64"/>
      <c r="E20" s="64"/>
      <c r="F20" s="64"/>
      <c r="G20" s="64"/>
      <c r="H20" s="64"/>
      <c r="I20" s="64"/>
      <c r="J20" s="64"/>
      <c r="K20" s="64"/>
      <c r="L20" s="64"/>
      <c r="M20" s="64"/>
      <c r="N20" s="64"/>
      <c r="O20" s="64"/>
      <c r="P20" s="64"/>
      <c r="Q20" s="64"/>
      <c r="R20" s="64"/>
      <c r="S20" s="64"/>
      <c r="T20" s="65"/>
    </row>
    <row r="21" spans="1:20" s="25" customFormat="1" ht="15.75" x14ac:dyDescent="0.2">
      <c r="A21" s="66" t="s">
        <v>66</v>
      </c>
      <c r="B21" s="67"/>
      <c r="C21" s="67"/>
      <c r="D21" s="67"/>
      <c r="E21" s="67"/>
      <c r="F21" s="67"/>
      <c r="G21" s="67"/>
      <c r="H21" s="67"/>
      <c r="I21" s="67"/>
      <c r="J21" s="67"/>
      <c r="K21" s="67"/>
      <c r="L21" s="67"/>
      <c r="M21" s="67"/>
      <c r="N21" s="67"/>
      <c r="O21" s="67"/>
      <c r="P21" s="67"/>
      <c r="Q21" s="67"/>
      <c r="R21" s="67"/>
      <c r="S21" s="67"/>
      <c r="T21" s="68"/>
    </row>
    <row r="22" spans="1:20" ht="38.25" x14ac:dyDescent="0.2">
      <c r="A22" s="58">
        <v>4</v>
      </c>
      <c r="B22" s="6" t="s">
        <v>67</v>
      </c>
      <c r="C22" s="6" t="s">
        <v>68</v>
      </c>
      <c r="D22" s="7">
        <v>23012</v>
      </c>
      <c r="E22" s="8" t="s">
        <v>69</v>
      </c>
      <c r="F22" s="8" t="s">
        <v>28</v>
      </c>
      <c r="G22" s="26" t="s">
        <v>41</v>
      </c>
      <c r="H22" s="26" t="s">
        <v>29</v>
      </c>
      <c r="I22" s="29">
        <v>100</v>
      </c>
      <c r="J22" s="26" t="s">
        <v>25</v>
      </c>
      <c r="K22" s="26">
        <v>18000</v>
      </c>
      <c r="L22" s="27">
        <v>1</v>
      </c>
      <c r="M22" s="26">
        <f>L22*K22</f>
        <v>18000</v>
      </c>
      <c r="N22" s="26">
        <f>M22*1.17</f>
        <v>21060</v>
      </c>
      <c r="O22" s="9" t="s">
        <v>23</v>
      </c>
      <c r="P22" s="9" t="s">
        <v>31</v>
      </c>
      <c r="Q22" s="10"/>
      <c r="R22" s="11">
        <f>N22*(100-Q22)/100</f>
        <v>21060</v>
      </c>
      <c r="S22" s="21" t="s">
        <v>24</v>
      </c>
      <c r="T22" s="22"/>
    </row>
    <row r="23" spans="1:20" x14ac:dyDescent="0.2">
      <c r="A23" s="58"/>
      <c r="B23" s="37" t="s">
        <v>70</v>
      </c>
      <c r="C23" s="38"/>
      <c r="D23" s="38"/>
      <c r="E23" s="38"/>
      <c r="F23" s="38"/>
      <c r="G23" s="38"/>
      <c r="H23" s="38"/>
      <c r="I23" s="38"/>
      <c r="J23" s="38"/>
      <c r="K23" s="38"/>
      <c r="L23" s="38"/>
      <c r="M23" s="38"/>
      <c r="N23" s="38"/>
      <c r="O23" s="38"/>
      <c r="P23" s="38"/>
      <c r="Q23" s="38"/>
      <c r="R23" s="38"/>
      <c r="S23" s="38"/>
      <c r="T23" s="39"/>
    </row>
    <row r="24" spans="1:20" ht="15.75" x14ac:dyDescent="0.2">
      <c r="A24" s="70" t="s">
        <v>71</v>
      </c>
      <c r="B24" s="71"/>
      <c r="C24" s="71"/>
      <c r="D24" s="71"/>
      <c r="E24" s="71"/>
      <c r="F24" s="71"/>
      <c r="G24" s="71"/>
      <c r="H24" s="71"/>
      <c r="I24" s="71"/>
      <c r="J24" s="71"/>
      <c r="K24" s="71"/>
      <c r="L24" s="71"/>
      <c r="M24" s="71"/>
      <c r="N24" s="71"/>
      <c r="O24" s="71"/>
      <c r="P24" s="71"/>
      <c r="Q24" s="71"/>
      <c r="R24" s="71"/>
      <c r="S24" s="71"/>
      <c r="T24" s="72"/>
    </row>
    <row r="25" spans="1:20" ht="38.25" x14ac:dyDescent="0.2">
      <c r="A25" s="58">
        <v>5</v>
      </c>
      <c r="B25" s="6" t="s">
        <v>72</v>
      </c>
      <c r="C25" s="6" t="s">
        <v>68</v>
      </c>
      <c r="D25" s="7">
        <v>23009</v>
      </c>
      <c r="E25" s="8" t="s">
        <v>73</v>
      </c>
      <c r="F25" s="8" t="s">
        <v>28</v>
      </c>
      <c r="G25" s="26" t="s">
        <v>74</v>
      </c>
      <c r="H25" s="26" t="s">
        <v>62</v>
      </c>
      <c r="I25" s="29">
        <v>100</v>
      </c>
      <c r="J25" s="26" t="s">
        <v>25</v>
      </c>
      <c r="K25" s="26">
        <v>400</v>
      </c>
      <c r="L25" s="27">
        <v>150</v>
      </c>
      <c r="M25" s="26">
        <f>L25*K25</f>
        <v>60000</v>
      </c>
      <c r="N25" s="26">
        <f>M25*1.17</f>
        <v>70200</v>
      </c>
      <c r="O25" s="9" t="s">
        <v>23</v>
      </c>
      <c r="P25" s="9" t="s">
        <v>31</v>
      </c>
      <c r="Q25" s="10"/>
      <c r="R25" s="11">
        <f>N25*(100-Q25)/100</f>
        <v>70200</v>
      </c>
      <c r="S25" s="21" t="s">
        <v>24</v>
      </c>
      <c r="T25" s="22"/>
    </row>
    <row r="26" spans="1:20" ht="61.5" customHeight="1" x14ac:dyDescent="0.2">
      <c r="A26" s="58"/>
      <c r="B26" s="37" t="s">
        <v>75</v>
      </c>
      <c r="C26" s="38"/>
      <c r="D26" s="38"/>
      <c r="E26" s="38"/>
      <c r="F26" s="38"/>
      <c r="G26" s="38"/>
      <c r="H26" s="38"/>
      <c r="I26" s="38"/>
      <c r="J26" s="38"/>
      <c r="K26" s="38"/>
      <c r="L26" s="38"/>
      <c r="M26" s="38"/>
      <c r="N26" s="38"/>
      <c r="O26" s="38"/>
      <c r="P26" s="38"/>
      <c r="Q26" s="38"/>
      <c r="R26" s="38"/>
      <c r="S26" s="38"/>
      <c r="T26" s="39"/>
    </row>
    <row r="27" spans="1:20" s="25" customFormat="1" ht="15.75" x14ac:dyDescent="0.2">
      <c r="A27" s="66" t="s">
        <v>76</v>
      </c>
      <c r="B27" s="67"/>
      <c r="C27" s="67"/>
      <c r="D27" s="67"/>
      <c r="E27" s="67"/>
      <c r="F27" s="67"/>
      <c r="G27" s="67"/>
      <c r="H27" s="67"/>
      <c r="I27" s="67"/>
      <c r="J27" s="67"/>
      <c r="K27" s="67"/>
      <c r="L27" s="67"/>
      <c r="M27" s="67"/>
      <c r="N27" s="67"/>
      <c r="O27" s="67"/>
      <c r="P27" s="67"/>
      <c r="Q27" s="67"/>
      <c r="R27" s="67"/>
      <c r="S27" s="67"/>
      <c r="T27" s="68"/>
    </row>
    <row r="28" spans="1:20" s="25" customFormat="1" ht="25.5" x14ac:dyDescent="0.2">
      <c r="A28" s="40">
        <v>6</v>
      </c>
      <c r="B28" s="41" t="s">
        <v>77</v>
      </c>
      <c r="C28" s="41" t="s">
        <v>68</v>
      </c>
      <c r="D28" s="43">
        <v>23012</v>
      </c>
      <c r="E28" s="45" t="s">
        <v>38</v>
      </c>
      <c r="F28" s="45" t="s">
        <v>28</v>
      </c>
      <c r="G28" s="26" t="s">
        <v>78</v>
      </c>
      <c r="H28" s="26" t="s">
        <v>29</v>
      </c>
      <c r="I28" s="23">
        <v>100</v>
      </c>
      <c r="J28" s="26" t="s">
        <v>25</v>
      </c>
      <c r="K28" s="24">
        <v>1500</v>
      </c>
      <c r="L28" s="27">
        <v>1</v>
      </c>
      <c r="M28" s="26">
        <f t="shared" ref="M28:M31" si="4">L28*K28</f>
        <v>1500</v>
      </c>
      <c r="N28" s="26">
        <f t="shared" ref="N28:N31" si="5">M28*117/100</f>
        <v>1755</v>
      </c>
      <c r="O28" s="47" t="s">
        <v>30</v>
      </c>
      <c r="P28" s="47" t="s">
        <v>31</v>
      </c>
      <c r="Q28" s="48"/>
      <c r="R28" s="53">
        <f>N28*(100-Q28)/100</f>
        <v>1755</v>
      </c>
      <c r="S28" s="59" t="s">
        <v>24</v>
      </c>
      <c r="T28" s="61"/>
    </row>
    <row r="29" spans="1:20" s="25" customFormat="1" x14ac:dyDescent="0.2">
      <c r="A29" s="40"/>
      <c r="B29" s="42"/>
      <c r="C29" s="42"/>
      <c r="D29" s="44"/>
      <c r="E29" s="46"/>
      <c r="F29" s="46"/>
      <c r="G29" s="13" t="s">
        <v>40</v>
      </c>
      <c r="H29" s="13" t="s">
        <v>29</v>
      </c>
      <c r="I29" s="12">
        <v>60</v>
      </c>
      <c r="J29" s="15" t="s">
        <v>25</v>
      </c>
      <c r="K29" s="19">
        <v>3500</v>
      </c>
      <c r="L29" s="14">
        <v>1</v>
      </c>
      <c r="M29" s="19">
        <f t="shared" si="4"/>
        <v>3500</v>
      </c>
      <c r="N29" s="19">
        <f t="shared" si="5"/>
        <v>4095</v>
      </c>
      <c r="O29" s="47"/>
      <c r="P29" s="47"/>
      <c r="Q29" s="49"/>
      <c r="R29" s="54"/>
      <c r="S29" s="60"/>
      <c r="T29" s="62"/>
    </row>
    <row r="30" spans="1:20" s="25" customFormat="1" x14ac:dyDescent="0.2">
      <c r="A30" s="40"/>
      <c r="B30" s="42"/>
      <c r="C30" s="42"/>
      <c r="D30" s="44"/>
      <c r="E30" s="46"/>
      <c r="F30" s="46"/>
      <c r="G30" s="13" t="s">
        <v>42</v>
      </c>
      <c r="H30" s="13" t="s">
        <v>29</v>
      </c>
      <c r="I30" s="12">
        <v>45</v>
      </c>
      <c r="J30" s="15" t="s">
        <v>25</v>
      </c>
      <c r="K30" s="19">
        <v>7000</v>
      </c>
      <c r="L30" s="14">
        <v>1</v>
      </c>
      <c r="M30" s="19">
        <f t="shared" si="4"/>
        <v>7000</v>
      </c>
      <c r="N30" s="19">
        <f t="shared" si="5"/>
        <v>8190</v>
      </c>
      <c r="O30" s="47"/>
      <c r="P30" s="47"/>
      <c r="Q30" s="49"/>
      <c r="R30" s="54"/>
      <c r="S30" s="60"/>
      <c r="T30" s="62"/>
    </row>
    <row r="31" spans="1:20" s="25" customFormat="1" x14ac:dyDescent="0.2">
      <c r="A31" s="40"/>
      <c r="B31" s="42"/>
      <c r="C31" s="42"/>
      <c r="D31" s="44"/>
      <c r="E31" s="46"/>
      <c r="F31" s="46"/>
      <c r="G31" s="13" t="s">
        <v>39</v>
      </c>
      <c r="H31" s="13" t="s">
        <v>29</v>
      </c>
      <c r="I31" s="12">
        <v>42</v>
      </c>
      <c r="J31" s="15" t="s">
        <v>25</v>
      </c>
      <c r="K31" s="19">
        <v>8500</v>
      </c>
      <c r="L31" s="14">
        <v>1</v>
      </c>
      <c r="M31" s="19">
        <f t="shared" si="4"/>
        <v>8500</v>
      </c>
      <c r="N31" s="19">
        <f t="shared" si="5"/>
        <v>9945</v>
      </c>
      <c r="O31" s="47"/>
      <c r="P31" s="47"/>
      <c r="Q31" s="49"/>
      <c r="R31" s="55"/>
      <c r="S31" s="60"/>
      <c r="T31" s="62"/>
    </row>
    <row r="32" spans="1:20" s="25" customFormat="1" x14ac:dyDescent="0.2">
      <c r="A32" s="40"/>
      <c r="B32" s="63" t="s">
        <v>79</v>
      </c>
      <c r="C32" s="64"/>
      <c r="D32" s="64"/>
      <c r="E32" s="64"/>
      <c r="F32" s="64"/>
      <c r="G32" s="64"/>
      <c r="H32" s="64"/>
      <c r="I32" s="64"/>
      <c r="J32" s="64"/>
      <c r="K32" s="64"/>
      <c r="L32" s="64"/>
      <c r="M32" s="64"/>
      <c r="N32" s="64"/>
      <c r="O32" s="64"/>
      <c r="P32" s="64"/>
      <c r="Q32" s="64"/>
      <c r="R32" s="64"/>
      <c r="S32" s="64"/>
      <c r="T32" s="65"/>
    </row>
    <row r="33" spans="1:20" s="25" customFormat="1" ht="15.75" x14ac:dyDescent="0.2">
      <c r="A33" s="66" t="s">
        <v>80</v>
      </c>
      <c r="B33" s="67"/>
      <c r="C33" s="67"/>
      <c r="D33" s="67"/>
      <c r="E33" s="67"/>
      <c r="F33" s="67"/>
      <c r="G33" s="67"/>
      <c r="H33" s="67"/>
      <c r="I33" s="67"/>
      <c r="J33" s="67"/>
      <c r="K33" s="67"/>
      <c r="L33" s="67"/>
      <c r="M33" s="67"/>
      <c r="N33" s="67"/>
      <c r="O33" s="67"/>
      <c r="P33" s="67"/>
      <c r="Q33" s="67"/>
      <c r="R33" s="67"/>
      <c r="S33" s="67"/>
      <c r="T33" s="68"/>
    </row>
    <row r="34" spans="1:20" s="25" customFormat="1" x14ac:dyDescent="0.2">
      <c r="A34" s="40">
        <v>7</v>
      </c>
      <c r="B34" s="41" t="s">
        <v>81</v>
      </c>
      <c r="C34" s="41" t="s">
        <v>82</v>
      </c>
      <c r="D34" s="43">
        <v>31006</v>
      </c>
      <c r="E34" s="45" t="s">
        <v>83</v>
      </c>
      <c r="F34" s="45" t="s">
        <v>28</v>
      </c>
      <c r="G34" s="26" t="s">
        <v>84</v>
      </c>
      <c r="H34" s="26" t="s">
        <v>62</v>
      </c>
      <c r="I34" s="23">
        <v>100</v>
      </c>
      <c r="J34" s="26" t="s">
        <v>33</v>
      </c>
      <c r="K34" s="24">
        <v>6000</v>
      </c>
      <c r="L34" s="27">
        <v>1</v>
      </c>
      <c r="M34" s="26">
        <f t="shared" ref="M34:M36" si="6">L34*K34</f>
        <v>6000</v>
      </c>
      <c r="N34" s="26">
        <f t="shared" ref="N34:N36" si="7">M34*117/100</f>
        <v>7020</v>
      </c>
      <c r="O34" s="47" t="s">
        <v>30</v>
      </c>
      <c r="P34" s="47" t="s">
        <v>31</v>
      </c>
      <c r="Q34" s="48"/>
      <c r="R34" s="53">
        <f>N34*(100-Q34)/100</f>
        <v>7020</v>
      </c>
      <c r="S34" s="59" t="s">
        <v>24</v>
      </c>
      <c r="T34" s="61"/>
    </row>
    <row r="35" spans="1:20" s="25" customFormat="1" x14ac:dyDescent="0.2">
      <c r="A35" s="40"/>
      <c r="B35" s="42"/>
      <c r="C35" s="42"/>
      <c r="D35" s="44"/>
      <c r="E35" s="46"/>
      <c r="F35" s="46"/>
      <c r="G35" s="13" t="s">
        <v>85</v>
      </c>
      <c r="H35" s="13" t="s">
        <v>62</v>
      </c>
      <c r="I35" s="12">
        <v>86</v>
      </c>
      <c r="J35" s="15" t="s">
        <v>33</v>
      </c>
      <c r="K35" s="19">
        <v>6000</v>
      </c>
      <c r="L35" s="14">
        <v>1</v>
      </c>
      <c r="M35" s="19">
        <f t="shared" si="6"/>
        <v>6000</v>
      </c>
      <c r="N35" s="19">
        <f t="shared" si="7"/>
        <v>7020</v>
      </c>
      <c r="O35" s="47"/>
      <c r="P35" s="47"/>
      <c r="Q35" s="49"/>
      <c r="R35" s="54"/>
      <c r="S35" s="60"/>
      <c r="T35" s="62"/>
    </row>
    <row r="36" spans="1:20" s="25" customFormat="1" x14ac:dyDescent="0.2">
      <c r="A36" s="40"/>
      <c r="B36" s="42"/>
      <c r="C36" s="42"/>
      <c r="D36" s="44"/>
      <c r="E36" s="46"/>
      <c r="F36" s="46"/>
      <c r="G36" s="13" t="s">
        <v>86</v>
      </c>
      <c r="H36" s="13" t="s">
        <v>62</v>
      </c>
      <c r="I36" s="12">
        <v>71</v>
      </c>
      <c r="J36" s="15" t="s">
        <v>33</v>
      </c>
      <c r="K36" s="19">
        <v>10250</v>
      </c>
      <c r="L36" s="14">
        <v>1</v>
      </c>
      <c r="M36" s="19">
        <f t="shared" si="6"/>
        <v>10250</v>
      </c>
      <c r="N36" s="19">
        <f t="shared" si="7"/>
        <v>11992.5</v>
      </c>
      <c r="O36" s="47"/>
      <c r="P36" s="47"/>
      <c r="Q36" s="49"/>
      <c r="R36" s="55"/>
      <c r="S36" s="60"/>
      <c r="T36" s="62"/>
    </row>
    <row r="37" spans="1:20" s="25" customFormat="1" x14ac:dyDescent="0.2">
      <c r="A37" s="40"/>
      <c r="B37" s="63" t="s">
        <v>87</v>
      </c>
      <c r="C37" s="64"/>
      <c r="D37" s="64"/>
      <c r="E37" s="64"/>
      <c r="F37" s="64"/>
      <c r="G37" s="64"/>
      <c r="H37" s="64"/>
      <c r="I37" s="64"/>
      <c r="J37" s="64"/>
      <c r="K37" s="64"/>
      <c r="L37" s="64"/>
      <c r="M37" s="64"/>
      <c r="N37" s="64"/>
      <c r="O37" s="64"/>
      <c r="P37" s="64"/>
      <c r="Q37" s="64"/>
      <c r="R37" s="64"/>
      <c r="S37" s="64"/>
      <c r="T37" s="65"/>
    </row>
    <row r="39" spans="1:20" s="36" customFormat="1" ht="15" x14ac:dyDescent="0.25">
      <c r="B39" s="36" t="s">
        <v>26</v>
      </c>
    </row>
  </sheetData>
  <mergeCells count="71">
    <mergeCell ref="A7:T7"/>
    <mergeCell ref="A10:T10"/>
    <mergeCell ref="A1:A6"/>
    <mergeCell ref="B1:T1"/>
    <mergeCell ref="B2:T2"/>
    <mergeCell ref="B3:T3"/>
    <mergeCell ref="B4:T4"/>
    <mergeCell ref="B5:T5"/>
    <mergeCell ref="R11:R14"/>
    <mergeCell ref="S11:S14"/>
    <mergeCell ref="T11:T14"/>
    <mergeCell ref="A8:A9"/>
    <mergeCell ref="B9:T9"/>
    <mergeCell ref="B11:B14"/>
    <mergeCell ref="C11:C14"/>
    <mergeCell ref="D11:D14"/>
    <mergeCell ref="E11:E14"/>
    <mergeCell ref="F11:F14"/>
    <mergeCell ref="O11:O14"/>
    <mergeCell ref="P11:P14"/>
    <mergeCell ref="Q11:Q14"/>
    <mergeCell ref="C17:C19"/>
    <mergeCell ref="D17:D19"/>
    <mergeCell ref="E17:E19"/>
    <mergeCell ref="F17:F19"/>
    <mergeCell ref="R34:R36"/>
    <mergeCell ref="O28:O31"/>
    <mergeCell ref="P28:P31"/>
    <mergeCell ref="Q28:Q31"/>
    <mergeCell ref="R28:R31"/>
    <mergeCell ref="A21:T21"/>
    <mergeCell ref="O17:O19"/>
    <mergeCell ref="B32:T32"/>
    <mergeCell ref="A33:T33"/>
    <mergeCell ref="B20:T20"/>
    <mergeCell ref="A22:A23"/>
    <mergeCell ref="B23:T23"/>
    <mergeCell ref="S28:S31"/>
    <mergeCell ref="T28:T31"/>
    <mergeCell ref="A11:A15"/>
    <mergeCell ref="B15:S15"/>
    <mergeCell ref="A16:T16"/>
    <mergeCell ref="A17:A20"/>
    <mergeCell ref="B17:B19"/>
    <mergeCell ref="A28:A32"/>
    <mergeCell ref="B28:B31"/>
    <mergeCell ref="C28:C31"/>
    <mergeCell ref="D28:D31"/>
    <mergeCell ref="E28:E31"/>
    <mergeCell ref="F28:F31"/>
    <mergeCell ref="A24:T24"/>
    <mergeCell ref="P17:P19"/>
    <mergeCell ref="Q17:Q19"/>
    <mergeCell ref="R17:R19"/>
    <mergeCell ref="S17:S19"/>
    <mergeCell ref="T17:T18"/>
    <mergeCell ref="B26:T26"/>
    <mergeCell ref="A34:A37"/>
    <mergeCell ref="B34:B36"/>
    <mergeCell ref="C34:C36"/>
    <mergeCell ref="D34:D36"/>
    <mergeCell ref="E34:E36"/>
    <mergeCell ref="F34:F36"/>
    <mergeCell ref="O34:O36"/>
    <mergeCell ref="P34:P36"/>
    <mergeCell ref="Q34:Q36"/>
    <mergeCell ref="A25:A26"/>
    <mergeCell ref="A27:T27"/>
    <mergeCell ref="S34:S36"/>
    <mergeCell ref="T34:T36"/>
    <mergeCell ref="B37:T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2023-08-29T06:18:21Z</dcterms:modified>
</cp:coreProperties>
</file>