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D:\אתר 2023\ועדת התקשרויות 2023\"/>
    </mc:Choice>
  </mc:AlternateContent>
  <xr:revisionPtr revIDLastSave="0" documentId="8_{0876295C-4480-4C8E-87BB-E746399952DC}" xr6:coauthVersionLast="47" xr6:coauthVersionMax="47" xr10:uidLastSave="{00000000-0000-0000-0000-000000000000}"/>
  <bookViews>
    <workbookView xWindow="-120" yWindow="-120" windowWidth="29040" windowHeight="15840" xr2:uid="{794CA462-4745-44E8-BEF7-0BAFF7CD2C65}"/>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6" i="1" l="1"/>
  <c r="N26" i="1" s="1"/>
  <c r="N25" i="1"/>
  <c r="M25" i="1"/>
  <c r="N24" i="1"/>
  <c r="R24" i="1" s="1"/>
  <c r="M24" i="1"/>
  <c r="M21" i="1"/>
  <c r="N21" i="1" s="1"/>
  <c r="M20" i="1"/>
  <c r="N20" i="1" s="1"/>
  <c r="M19" i="1"/>
  <c r="N19" i="1" s="1"/>
  <c r="R19" i="1" s="1"/>
  <c r="N16" i="1"/>
  <c r="M16" i="1"/>
  <c r="M15" i="1"/>
  <c r="N15" i="1" s="1"/>
  <c r="M14" i="1"/>
  <c r="N14" i="1" s="1"/>
  <c r="R14" i="1" s="1"/>
  <c r="M11" i="1"/>
  <c r="N11" i="1" s="1"/>
  <c r="R11" i="1" s="1"/>
  <c r="M8" i="1"/>
  <c r="N8" i="1" s="1"/>
  <c r="R8" i="1" s="1"/>
</calcChain>
</file>

<file path=xl/sharedStrings.xml><?xml version="1.0" encoding="utf-8"?>
<sst xmlns="http://schemas.openxmlformats.org/spreadsheetml/2006/main" count="104" uniqueCount="68">
  <si>
    <t xml:space="preserve">הערות:  </t>
  </si>
  <si>
    <t>1. כל הנושאים אושרו ע"י היועמ"ש כפטורים ממכרז לפי תקנה 3(8) לתקנות העיריות (מכרזים) תשמ"ח- 1987</t>
  </si>
  <si>
    <t>2. בכל הנושאים הוועדה סבורה שאין עדיפות למכרז פומבי</t>
  </si>
  <si>
    <t>שם הפרויקט/העבודה</t>
  </si>
  <si>
    <t>המזמין</t>
  </si>
  <si>
    <t>סעיף תקציבי</t>
  </si>
  <si>
    <t>תחום התקשרות</t>
  </si>
  <si>
    <t xml:space="preserve">אגף המזמין </t>
  </si>
  <si>
    <t>שם המציע</t>
  </si>
  <si>
    <t>מאגר יועצים</t>
  </si>
  <si>
    <t>ציון סופי</t>
  </si>
  <si>
    <t>סוג יח' לחישוב שכ"ט</t>
  </si>
  <si>
    <t>מחיר ליח' שכ"ט</t>
  </si>
  <si>
    <t>כמות יח'</t>
  </si>
  <si>
    <t>סכום כולל לפני מע"מ (שדה מחושב- לא לגעת)</t>
  </si>
  <si>
    <t>סכום כולל בתוספת מע"מ (שדה מחושב- לא לגעת)</t>
  </si>
  <si>
    <t>החלטת ועדה</t>
  </si>
  <si>
    <t>הערות להחלטה</t>
  </si>
  <si>
    <t>אחוז הנחה מבוקש</t>
  </si>
  <si>
    <t>סה"כ שכ"ט מירבי מאושר להתקשרות  (כולל מע"מ)</t>
  </si>
  <si>
    <t>תאריך בקשה</t>
  </si>
  <si>
    <t>סטטוס טיפול</t>
  </si>
  <si>
    <t>הנדסה</t>
  </si>
  <si>
    <t>כן</t>
  </si>
  <si>
    <t>סכום לפרויקט</t>
  </si>
  <si>
    <t>אושרה ההצעה להגדלה לפי סעיף 3.21 לנוהל התקשרויות</t>
  </si>
  <si>
    <t>הרינו מאשרים כי כל הנושאים מועלים מאושרים כפטורים ממכרז לפי תקנה 3(8) לתקנות העיריות (מכרזים) תשמ"ח-1987 וכי הועדה סבורה כי אין להם עדיפות למכרז פומבי</t>
  </si>
  <si>
    <t>משתתפים: יובל בודניצקי - מנכ"ל העירייה, צבי אפרת- ס/גזבר, עו"ד ענת סמסונוב - לשכה משפטית, רחלי רם - רכזת הוועדה, מהנדסת העיר- עליזה זיידלר גרנות, מנהלים רלוונטים</t>
  </si>
  <si>
    <t>יעוץ הנדסי</t>
  </si>
  <si>
    <t xml:space="preserve"> </t>
  </si>
  <si>
    <t>יעוץ תנועה</t>
  </si>
  <si>
    <t>אושרה ההצעה עם הציון המשוקלל הגבוה ביותר</t>
  </si>
  <si>
    <t>אושר פה אחד</t>
  </si>
  <si>
    <t>פרוטוקול ועדת התקשרויות מס' 2023-50.1  הנדסה תאריך:  16/11/23</t>
  </si>
  <si>
    <t>החלטה מס'- 2023-50.1-01</t>
  </si>
  <si>
    <r>
      <rPr>
        <b/>
        <sz val="10"/>
        <rFont val="Arial"/>
        <family val="2"/>
      </rPr>
      <t>הגדלה</t>
    </r>
    <r>
      <rPr>
        <sz val="10"/>
        <rFont val="Arial"/>
        <family val="2"/>
      </rPr>
      <t xml:space="preserve"> - תוכנית פיתוח פארק כפר סבא</t>
    </r>
  </si>
  <si>
    <t>מיכל שרייבר גלבנדורף - אדריכלית העיר</t>
  </si>
  <si>
    <t>בבדיקה של צבי אפרת</t>
  </si>
  <si>
    <t>אדריכל נוף</t>
  </si>
  <si>
    <t>דן צור יאיר וולף</t>
  </si>
  <si>
    <t xml:space="preserve">אושר פה אחד
בהתאם להסכם גג עם רמ"י מטלה מס' 5  תכנון פיתוח לשדרוג הפארק  </t>
  </si>
  <si>
    <t xml:space="preserve">הסכם מקורי מספר 60820 החלטת ועדה 2020-17-05 מתאריך 26/10/2020. במקור אושרה הצעת מחיר מצומצת עקב עניין תקציבי. כיום מבוקש להרחיב להצעה המקורית לתכנית פיתוח לכלל הפארק לשדרוג כלל הפארק העירוני. הרחבת חוזה לצור וולף , בנוסף להצעה מקורית 7.9.2020 , אושרה הצעה להכנת תכנית מצב קיים בסה"כ 10,000 , מבוקש להרחיב להצעה המקורית לתכנית פיתוח לכלל הפארק לשדרוג כלל הפארק העירוני. בעניין הסעיף התקציבי נכון לרגע כתיבת החומר לועדה טרם התקבל מצבי אפרת מספר סעיף תקציבי מאחר ויש שינוי מסעיף התקציבי בהסכם המקורי. מבוקש לאשר הצעת מחיר יחידה מאחר ואמאב מכירים את הפרויקט. </t>
  </si>
  <si>
    <t>החלטה מס'- 2023-50.1-02</t>
  </si>
  <si>
    <t>תע"ש כס/1/25/1 (פארק המוביל)</t>
  </si>
  <si>
    <t>אמאב תחבורה ותנועה בע"מ</t>
  </si>
  <si>
    <t xml:space="preserve">אושרה ההצעה הטובה ביוותר  </t>
  </si>
  <si>
    <t>בנסיבות טרגיות (היועץ שעשה את העבודה עד היום נפטר) אנו נאלצים למנות יועץ תנועה חדש לתכנית פארק תעסוקה המוביל העומדת לפני אישורים להפקדה. חברת אמאב הנה חברת ייעוץ תנועה המכירה את הפרוקיט  ביצעה עבור התכנית את המודל התחבורתי ומתוך הכרות שלה עם הפרוייקט היא המתאימה ביותר להכינס בנעליו.</t>
  </si>
  <si>
    <t>החלטה מס'- 2023-50.1-03</t>
  </si>
  <si>
    <t>מתכנן פיזי ללצומת עתיר ידע - כביש 40</t>
  </si>
  <si>
    <t>נדיה בוגון - ס. מנהל אגף תשתיות</t>
  </si>
  <si>
    <t>יריב הנדסה אזרחית</t>
  </si>
  <si>
    <t xml:space="preserve">אושר פה אחד
הזמנות מעת לעת </t>
  </si>
  <si>
    <t>קראוס - חן</t>
  </si>
  <si>
    <t>סטאל הנדסה</t>
  </si>
  <si>
    <t>בהמשך לסיום ביצוע תוספות במתחם 'אושירה' על ידי חברת 'מטריקס', התעוררה בעיה תחבורתית בכניסה ויציאה לרחוב עתיר ידע והתכנון הפיזי נועד לשדרוג הצומת. בקשות להצעות מחיר נשלחו ל-4 חברות, חברהחסן ירושלמי יגישה סירוב בהשתתפות.</t>
  </si>
  <si>
    <t>החלטה מס'- 2023-50.1-04</t>
  </si>
  <si>
    <t>סימולציה תחבורתית</t>
  </si>
  <si>
    <t>אליה הנדסה</t>
  </si>
  <si>
    <t>רונן שכנר</t>
  </si>
  <si>
    <t>לפי החלטת הוועדה מקומית לתכנון ובניה נדרש לבצע סימולציה תחבורתית עבור מתחם אימבר כתוצאה לאישור תמ''אות 38 והיתרי בניה בלי בחינה והשלחות. בקשות להצעות מחיר נשלחו ל-5 חברות, חברה אמאב הנדסת תחבורה ולוי שטרק לא משתתפות.</t>
  </si>
  <si>
    <t>החלטה מס'- 2023-50.1-05</t>
  </si>
  <si>
    <t>יעוץ שוטף עבור בקרה ופיקוח על התנועה באתרי עבודה</t>
  </si>
  <si>
    <t>אלי כהן בטיחות בתנועה</t>
  </si>
  <si>
    <t>סכום שעתי</t>
  </si>
  <si>
    <t xml:space="preserve">אושר פה אחד </t>
  </si>
  <si>
    <t>חגי קרואל</t>
  </si>
  <si>
    <t>יועץ בטיחות ותיאום תנועה</t>
  </si>
  <si>
    <t>בהמשך לביצוע עבודות זמניות באתרי עבודה לפרויקטים תנועתיים התקבלו מספר תלונות בהמשך לאי התאמות של הסדרי תנועה זמניים לאישורים שניתנו לקבלנים, נעצרו עבודות בשעות יום ולילה ולכן אנו מבקשים יועץ מטעמי עירייה שיבחן התאמת ההסדרים זמנים בשטח לתכניות ואישורים שניתנו לקבלנים. בקשה להעסקת יועץ זה עלתה בועדת התקשרויות 2023-30.1-06 בתאריך 29.6.23 - התקבלה החלטה להעסיק את היועץ חגי קרואל, מאחר וקיימת בעיה ביטוחית ליועץ מעלים בשנית את הבקשה על מנת להתקדם עם היועץ השני.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</si>
</sst>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quot;₪&quot;\ #,##0"/>
    <numFmt numFmtId="165" formatCode="&quot;₪&quot;\ #,##0.00"/>
    <numFmt numFmtId="166" formatCode="0.0%"/>
  </numFmts>
  <fonts count="11" x14ac:knownFonts="1">
    <font>
      <sz val="11"/>
      <color theme="1"/>
      <name val="Arial"/>
      <family val="2"/>
      <charset val="177"/>
      <scheme val="minor"/>
    </font>
    <font>
      <sz val="11"/>
      <color theme="1"/>
      <name val="Arial"/>
      <family val="2"/>
      <charset val="177"/>
      <scheme val="minor"/>
    </font>
    <font>
      <sz val="11"/>
      <color rgb="FF9C0006"/>
      <name val="Arial"/>
      <family val="2"/>
      <charset val="177"/>
      <scheme val="minor"/>
    </font>
    <font>
      <sz val="11"/>
      <name val="Arial"/>
      <family val="2"/>
      <scheme val="minor"/>
    </font>
    <font>
      <b/>
      <sz val="16"/>
      <name val="Arial"/>
      <family val="2"/>
    </font>
    <font>
      <b/>
      <sz val="10"/>
      <name val="Arial"/>
      <family val="2"/>
    </font>
    <font>
      <b/>
      <sz val="12"/>
      <name val="Arial"/>
      <family val="2"/>
    </font>
    <font>
      <sz val="10"/>
      <name val="Arial"/>
      <family val="2"/>
    </font>
    <font>
      <sz val="10"/>
      <name val="Arial"/>
      <family val="2"/>
      <scheme val="minor"/>
    </font>
    <font>
      <sz val="12"/>
      <name val="Arial"/>
      <family val="2"/>
      <scheme val="minor"/>
    </font>
    <font>
      <b/>
      <sz val="11"/>
      <name val="Arial"/>
      <family val="2"/>
    </font>
  </fonts>
  <fills count="8">
    <fill>
      <patternFill patternType="none"/>
    </fill>
    <fill>
      <patternFill patternType="gray125"/>
    </fill>
    <fill>
      <patternFill patternType="solid">
        <fgColor rgb="FFFFC7CE"/>
      </patternFill>
    </fill>
    <fill>
      <patternFill patternType="solid">
        <fgColor theme="0" tint="-0.14999847407452621"/>
        <bgColor indexed="64"/>
      </patternFill>
    </fill>
    <fill>
      <patternFill patternType="solid">
        <fgColor theme="2"/>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cellStyleXfs>
  <cellXfs count="84">
    <xf numFmtId="0" fontId="0" fillId="0" borderId="0" xfId="0"/>
    <xf numFmtId="0" fontId="3" fillId="0" borderId="0" xfId="0" applyFont="1"/>
    <xf numFmtId="0" fontId="6" fillId="0" borderId="1" xfId="0" applyFont="1" applyBorder="1" applyAlignment="1">
      <alignment horizontal="center" vertical="center" wrapText="1" readingOrder="2"/>
    </xf>
    <xf numFmtId="164" fontId="6" fillId="0" borderId="1" xfId="0" applyNumberFormat="1" applyFont="1" applyBorder="1" applyAlignment="1">
      <alignment horizontal="center" vertical="center" wrapText="1" readingOrder="2"/>
    </xf>
    <xf numFmtId="164" fontId="6" fillId="0" borderId="1" xfId="0" applyNumberFormat="1" applyFont="1" applyBorder="1" applyAlignment="1">
      <alignment vertical="center" wrapText="1" readingOrder="2"/>
    </xf>
    <xf numFmtId="164" fontId="6" fillId="0" borderId="1" xfId="0" applyNumberFormat="1" applyFont="1" applyBorder="1" applyAlignment="1">
      <alignment horizontal="right" vertical="center" wrapText="1" readingOrder="2"/>
    </xf>
    <xf numFmtId="0" fontId="5" fillId="0" borderId="1" xfId="0" applyFont="1" applyBorder="1" applyAlignment="1">
      <alignment horizontal="center" vertical="center" wrapText="1" readingOrder="2"/>
    </xf>
    <xf numFmtId="0" fontId="7" fillId="0" borderId="5" xfId="0" applyFont="1" applyBorder="1" applyAlignment="1">
      <alignment horizontal="center" vertical="center" wrapText="1" readingOrder="2"/>
    </xf>
    <xf numFmtId="0" fontId="7" fillId="0" borderId="5" xfId="1" applyNumberFormat="1" applyFont="1" applyFill="1" applyBorder="1" applyAlignment="1">
      <alignment horizontal="center" vertical="center" wrapText="1" readingOrder="2"/>
    </xf>
    <xf numFmtId="3" fontId="7" fillId="0" borderId="5" xfId="0" applyNumberFormat="1" applyFont="1" applyBorder="1" applyAlignment="1">
      <alignment horizontal="center" vertical="center" wrapText="1" readingOrder="2"/>
    </xf>
    <xf numFmtId="0" fontId="9" fillId="0" borderId="5" xfId="0" applyFont="1" applyBorder="1" applyAlignment="1">
      <alignment horizontal="center" readingOrder="2"/>
    </xf>
    <xf numFmtId="165" fontId="6" fillId="5" borderId="5" xfId="0" applyNumberFormat="1" applyFont="1" applyFill="1" applyBorder="1" applyAlignment="1">
      <alignment horizontal="center" vertical="center" wrapText="1" readingOrder="2"/>
    </xf>
    <xf numFmtId="0" fontId="8" fillId="0" borderId="5" xfId="0" applyFont="1" applyBorder="1" applyAlignment="1">
      <alignment horizontal="center" vertical="center" wrapText="1" readingOrder="2"/>
    </xf>
    <xf numFmtId="0" fontId="3" fillId="0" borderId="5" xfId="0" applyFont="1" applyBorder="1" applyAlignment="1">
      <alignment horizontal="center"/>
    </xf>
    <xf numFmtId="0" fontId="7" fillId="6" borderId="5" xfId="0" applyFont="1" applyFill="1" applyBorder="1" applyAlignment="1">
      <alignment horizontal="center" vertical="center" wrapText="1" readingOrder="2"/>
    </xf>
    <xf numFmtId="0" fontId="7" fillId="6" borderId="5" xfId="1" applyNumberFormat="1" applyFont="1" applyFill="1" applyBorder="1" applyAlignment="1">
      <alignment horizontal="center" vertical="center" wrapText="1" readingOrder="2"/>
    </xf>
    <xf numFmtId="3" fontId="7" fillId="6" borderId="5" xfId="0" applyNumberFormat="1" applyFont="1" applyFill="1" applyBorder="1" applyAlignment="1">
      <alignment horizontal="center" vertical="center" wrapText="1" readingOrder="2"/>
    </xf>
    <xf numFmtId="165" fontId="8" fillId="7" borderId="1" xfId="3" applyNumberFormat="1" applyFont="1" applyFill="1" applyBorder="1" applyAlignment="1">
      <alignment horizontal="center" vertical="center" wrapText="1" readingOrder="2"/>
    </xf>
    <xf numFmtId="0" fontId="7" fillId="7" borderId="1" xfId="0" applyFont="1" applyFill="1" applyBorder="1" applyAlignment="1">
      <alignment horizontal="center" vertical="center" wrapText="1" readingOrder="2"/>
    </xf>
    <xf numFmtId="165" fontId="7" fillId="7" borderId="1" xfId="0" applyNumberFormat="1" applyFont="1" applyFill="1" applyBorder="1" applyAlignment="1">
      <alignment horizontal="center" vertical="center" wrapText="1" readingOrder="2"/>
    </xf>
    <xf numFmtId="1" fontId="8" fillId="7" borderId="1" xfId="3" applyNumberFormat="1" applyFont="1" applyFill="1" applyBorder="1" applyAlignment="1">
      <alignment horizontal="center" vertical="center" wrapText="1" readingOrder="2"/>
    </xf>
    <xf numFmtId="0" fontId="5" fillId="6" borderId="5" xfId="0" applyFont="1" applyFill="1" applyBorder="1" applyAlignment="1">
      <alignment horizontal="center" vertical="center" wrapText="1" readingOrder="2"/>
    </xf>
    <xf numFmtId="0" fontId="9" fillId="6" borderId="5" xfId="0" applyFont="1" applyFill="1" applyBorder="1" applyAlignment="1">
      <alignment horizontal="center" readingOrder="2"/>
    </xf>
    <xf numFmtId="0" fontId="8" fillId="6" borderId="5" xfId="0" applyFont="1" applyFill="1" applyBorder="1" applyAlignment="1">
      <alignment horizontal="center" vertical="center" wrapText="1" readingOrder="2"/>
    </xf>
    <xf numFmtId="0" fontId="3" fillId="6" borderId="0" xfId="0" applyFont="1" applyFill="1"/>
    <xf numFmtId="165" fontId="8" fillId="6" borderId="1" xfId="3" applyNumberFormat="1" applyFont="1" applyFill="1" applyBorder="1" applyAlignment="1">
      <alignment horizontal="center" vertical="center" wrapText="1" readingOrder="2"/>
    </xf>
    <xf numFmtId="0" fontId="7" fillId="6" borderId="1" xfId="0" applyFont="1" applyFill="1" applyBorder="1" applyAlignment="1">
      <alignment horizontal="center" vertical="center" wrapText="1" readingOrder="2"/>
    </xf>
    <xf numFmtId="165" fontId="7" fillId="6" borderId="1" xfId="0" applyNumberFormat="1" applyFont="1" applyFill="1" applyBorder="1" applyAlignment="1">
      <alignment horizontal="center" vertical="center" wrapText="1" readingOrder="2"/>
    </xf>
    <xf numFmtId="3" fontId="7" fillId="6" borderId="1" xfId="0" applyNumberFormat="1" applyFont="1" applyFill="1" applyBorder="1" applyAlignment="1">
      <alignment horizontal="center" vertical="center" wrapText="1" readingOrder="2"/>
    </xf>
    <xf numFmtId="0" fontId="3" fillId="6" borderId="1" xfId="0" applyFont="1" applyFill="1" applyBorder="1"/>
    <xf numFmtId="0" fontId="8" fillId="7" borderId="1" xfId="3" applyNumberFormat="1" applyFont="1" applyFill="1" applyBorder="1" applyAlignment="1">
      <alignment horizontal="center" vertical="center" wrapText="1" readingOrder="2"/>
    </xf>
    <xf numFmtId="0" fontId="5" fillId="0" borderId="5" xfId="0" applyFont="1" applyBorder="1" applyAlignment="1">
      <alignment horizontal="center" vertical="center" wrapText="1" readingOrder="2"/>
    </xf>
    <xf numFmtId="0" fontId="3" fillId="6" borderId="1" xfId="0" applyFont="1" applyFill="1" applyBorder="1" applyAlignment="1">
      <alignment horizontal="center"/>
    </xf>
    <xf numFmtId="0" fontId="6" fillId="6" borderId="0" xfId="0" applyFont="1" applyFill="1" applyAlignment="1">
      <alignment horizontal="center" vertical="center" readingOrder="2"/>
    </xf>
    <xf numFmtId="0" fontId="10" fillId="0" borderId="0" xfId="0" applyFont="1" applyAlignment="1">
      <alignment horizontal="right" vertical="center" wrapText="1" readingOrder="2"/>
    </xf>
    <xf numFmtId="0" fontId="10" fillId="0" borderId="0" xfId="0" applyFont="1" applyAlignment="1">
      <alignment horizontal="center" vertical="center" readingOrder="2"/>
    </xf>
    <xf numFmtId="0" fontId="10" fillId="0" borderId="0" xfId="0" applyFont="1" applyAlignment="1">
      <alignment vertical="center" readingOrder="2"/>
    </xf>
    <xf numFmtId="166" fontId="8" fillId="7" borderId="1" xfId="2" applyNumberFormat="1" applyFont="1" applyFill="1" applyBorder="1" applyAlignment="1">
      <alignment horizontal="center" vertical="center" wrapText="1" readingOrder="2"/>
    </xf>
    <xf numFmtId="165" fontId="8" fillId="6" borderId="5" xfId="3" applyNumberFormat="1" applyFont="1" applyFill="1" applyBorder="1" applyAlignment="1">
      <alignment horizontal="center" vertical="center" wrapText="1" readingOrder="2"/>
    </xf>
    <xf numFmtId="165" fontId="7" fillId="6" borderId="5" xfId="0" applyNumberFormat="1" applyFont="1" applyFill="1" applyBorder="1" applyAlignment="1">
      <alignment horizontal="center" vertical="center" wrapText="1" readingOrder="2"/>
    </xf>
    <xf numFmtId="1" fontId="7" fillId="6" borderId="5" xfId="0" applyNumberFormat="1" applyFont="1" applyFill="1" applyBorder="1" applyAlignment="1">
      <alignment horizontal="center" vertical="center" wrapText="1" readingOrder="2"/>
    </xf>
    <xf numFmtId="0" fontId="3" fillId="6" borderId="9" xfId="0" applyFont="1" applyFill="1" applyBorder="1" applyAlignment="1">
      <alignment horizontal="center"/>
    </xf>
    <xf numFmtId="1" fontId="7" fillId="6" borderId="1" xfId="0" applyNumberFormat="1" applyFont="1" applyFill="1" applyBorder="1" applyAlignment="1">
      <alignment horizontal="center" vertical="center" wrapText="1" readingOrder="2"/>
    </xf>
    <xf numFmtId="0" fontId="3" fillId="6" borderId="5" xfId="0" applyFont="1" applyFill="1" applyBorder="1" applyAlignment="1">
      <alignment horizontal="center"/>
    </xf>
    <xf numFmtId="0" fontId="3" fillId="6" borderId="6" xfId="0" applyFont="1" applyFill="1" applyBorder="1" applyAlignment="1">
      <alignment horizontal="center"/>
    </xf>
    <xf numFmtId="0" fontId="5" fillId="6" borderId="2" xfId="0" applyFont="1" applyFill="1" applyBorder="1" applyAlignment="1">
      <alignment horizontal="right" vertical="center" wrapText="1" readingOrder="2"/>
    </xf>
    <xf numFmtId="0" fontId="5" fillId="6" borderId="3" xfId="0" applyFont="1" applyFill="1" applyBorder="1" applyAlignment="1">
      <alignment horizontal="right" vertical="center" wrapText="1" readingOrder="2"/>
    </xf>
    <xf numFmtId="0" fontId="5" fillId="6" borderId="4" xfId="0" applyFont="1" applyFill="1" applyBorder="1" applyAlignment="1">
      <alignment horizontal="right" vertical="center" wrapText="1" readingOrder="2"/>
    </xf>
    <xf numFmtId="3" fontId="7" fillId="6" borderId="5" xfId="0" applyNumberFormat="1" applyFont="1" applyFill="1" applyBorder="1" applyAlignment="1">
      <alignment horizontal="center" vertical="center" wrapText="1" readingOrder="2"/>
    </xf>
    <xf numFmtId="3" fontId="7" fillId="6" borderId="6" xfId="0" applyNumberFormat="1" applyFont="1" applyFill="1" applyBorder="1" applyAlignment="1">
      <alignment horizontal="center" vertical="center" wrapText="1" readingOrder="2"/>
    </xf>
    <xf numFmtId="0" fontId="5" fillId="6" borderId="1" xfId="0" applyFont="1" applyFill="1" applyBorder="1" applyAlignment="1">
      <alignment horizontal="center" vertical="center" wrapText="1" readingOrder="2"/>
    </xf>
    <xf numFmtId="0" fontId="9" fillId="6" borderId="5" xfId="0" applyFont="1" applyFill="1" applyBorder="1" applyAlignment="1">
      <alignment horizontal="center" readingOrder="2"/>
    </xf>
    <xf numFmtId="0" fontId="9" fillId="6" borderId="6" xfId="0" applyFont="1" applyFill="1" applyBorder="1" applyAlignment="1">
      <alignment horizontal="center" readingOrder="2"/>
    </xf>
    <xf numFmtId="165" fontId="6" fillId="5" borderId="5" xfId="0" applyNumberFormat="1" applyFont="1" applyFill="1" applyBorder="1" applyAlignment="1">
      <alignment horizontal="center" vertical="center" wrapText="1" readingOrder="2"/>
    </xf>
    <xf numFmtId="165" fontId="6" fillId="5" borderId="6" xfId="0" applyNumberFormat="1" applyFont="1" applyFill="1" applyBorder="1" applyAlignment="1">
      <alignment horizontal="center" vertical="center" wrapText="1" readingOrder="2"/>
    </xf>
    <xf numFmtId="0" fontId="8" fillId="6" borderId="5" xfId="0" applyFont="1" applyFill="1" applyBorder="1" applyAlignment="1">
      <alignment horizontal="center" vertical="center" wrapText="1" readingOrder="2"/>
    </xf>
    <xf numFmtId="0" fontId="8" fillId="6" borderId="6" xfId="0" applyFont="1" applyFill="1" applyBorder="1" applyAlignment="1">
      <alignment horizontal="center" vertical="center" wrapText="1" readingOrder="2"/>
    </xf>
    <xf numFmtId="49" fontId="6" fillId="6" borderId="2" xfId="0" applyNumberFormat="1" applyFont="1" applyFill="1" applyBorder="1" applyAlignment="1">
      <alignment horizontal="center" vertical="center" readingOrder="2"/>
    </xf>
    <xf numFmtId="49" fontId="6" fillId="6" borderId="3" xfId="0" applyNumberFormat="1" applyFont="1" applyFill="1" applyBorder="1" applyAlignment="1">
      <alignment horizontal="center" vertical="center" readingOrder="2"/>
    </xf>
    <xf numFmtId="49" fontId="6" fillId="6" borderId="4" xfId="0" applyNumberFormat="1" applyFont="1" applyFill="1" applyBorder="1" applyAlignment="1">
      <alignment horizontal="center" vertical="center" readingOrder="2"/>
    </xf>
    <xf numFmtId="0" fontId="6" fillId="6" borderId="1" xfId="0" applyFont="1" applyFill="1" applyBorder="1" applyAlignment="1">
      <alignment horizontal="center" vertical="center" readingOrder="2"/>
    </xf>
    <xf numFmtId="0" fontId="7" fillId="6" borderId="5" xfId="0" applyFont="1" applyFill="1" applyBorder="1" applyAlignment="1">
      <alignment horizontal="center" vertical="center" wrapText="1" readingOrder="2"/>
    </xf>
    <xf numFmtId="0" fontId="7" fillId="6" borderId="6" xfId="0" applyFont="1" applyFill="1" applyBorder="1" applyAlignment="1">
      <alignment horizontal="center" vertical="center" wrapText="1" readingOrder="2"/>
    </xf>
    <xf numFmtId="0" fontId="7" fillId="6" borderId="5" xfId="1" applyNumberFormat="1" applyFont="1" applyFill="1" applyBorder="1" applyAlignment="1">
      <alignment horizontal="center" vertical="center" wrapText="1" readingOrder="2"/>
    </xf>
    <xf numFmtId="0" fontId="7" fillId="6" borderId="6" xfId="1" applyNumberFormat="1" applyFont="1" applyFill="1" applyBorder="1" applyAlignment="1">
      <alignment horizontal="center" vertical="center" wrapText="1" readingOrder="2"/>
    </xf>
    <xf numFmtId="0" fontId="5" fillId="6" borderId="5" xfId="0" applyFont="1" applyFill="1" applyBorder="1" applyAlignment="1">
      <alignment horizontal="center" vertical="center" wrapText="1" readingOrder="2"/>
    </xf>
    <xf numFmtId="0" fontId="5" fillId="6" borderId="6" xfId="0" applyFont="1" applyFill="1" applyBorder="1" applyAlignment="1">
      <alignment horizontal="center" vertical="center" wrapText="1" readingOrder="2"/>
    </xf>
    <xf numFmtId="0" fontId="0" fillId="6" borderId="7" xfId="0" applyFill="1" applyBorder="1" applyAlignment="1">
      <alignment horizontal="center" vertical="center" wrapText="1" readingOrder="2"/>
    </xf>
    <xf numFmtId="165" fontId="6" fillId="5" borderId="7" xfId="0" applyNumberFormat="1" applyFont="1" applyFill="1" applyBorder="1" applyAlignment="1">
      <alignment horizontal="center" vertical="center" wrapText="1" readingOrder="2"/>
    </xf>
    <xf numFmtId="0" fontId="3" fillId="6" borderId="8" xfId="0" applyFont="1" applyFill="1" applyBorder="1" applyAlignment="1">
      <alignment horizontal="center"/>
    </xf>
    <xf numFmtId="0" fontId="3" fillId="6" borderId="9" xfId="0" applyFont="1" applyFill="1" applyBorder="1" applyAlignment="1">
      <alignment horizontal="center"/>
    </xf>
    <xf numFmtId="0" fontId="0" fillId="6" borderId="6" xfId="0" applyFill="1" applyBorder="1" applyAlignment="1">
      <alignment horizontal="center" vertical="center" wrapText="1" readingOrder="2"/>
    </xf>
    <xf numFmtId="0" fontId="5" fillId="0" borderId="2" xfId="0" applyFont="1" applyBorder="1" applyAlignment="1">
      <alignment horizontal="right" vertical="center" wrapText="1" readingOrder="2"/>
    </xf>
    <xf numFmtId="0" fontId="5" fillId="0" borderId="3" xfId="0" applyFont="1" applyBorder="1" applyAlignment="1">
      <alignment horizontal="right" vertical="center" wrapText="1" readingOrder="2"/>
    </xf>
    <xf numFmtId="0" fontId="5" fillId="0" borderId="4" xfId="0" applyFont="1" applyBorder="1" applyAlignment="1">
      <alignment horizontal="right" vertical="center" wrapText="1" readingOrder="2"/>
    </xf>
    <xf numFmtId="0" fontId="3" fillId="0" borderId="1" xfId="0" applyFont="1" applyBorder="1" applyAlignment="1">
      <alignment horizontal="center" readingOrder="2"/>
    </xf>
    <xf numFmtId="0" fontId="4" fillId="3" borderId="1" xfId="0" applyFont="1" applyFill="1" applyBorder="1" applyAlignment="1">
      <alignment horizontal="center" vertical="center" readingOrder="2"/>
    </xf>
    <xf numFmtId="0" fontId="5" fillId="3" borderId="1" xfId="0" applyFont="1" applyFill="1" applyBorder="1" applyAlignment="1">
      <alignment horizontal="right" vertical="center" wrapText="1" readingOrder="2"/>
    </xf>
    <xf numFmtId="0" fontId="6" fillId="0" borderId="1" xfId="0" applyFont="1" applyBorder="1" applyAlignment="1">
      <alignment horizontal="right" vertical="center" readingOrder="2"/>
    </xf>
    <xf numFmtId="0" fontId="5" fillId="0" borderId="1" xfId="0" applyFont="1" applyBorder="1" applyAlignment="1">
      <alignment horizontal="right" vertical="center" readingOrder="2"/>
    </xf>
    <xf numFmtId="49" fontId="6" fillId="4" borderId="2" xfId="0" applyNumberFormat="1" applyFont="1" applyFill="1" applyBorder="1" applyAlignment="1">
      <alignment horizontal="center" vertical="center" readingOrder="2"/>
    </xf>
    <xf numFmtId="49" fontId="6" fillId="4" borderId="3" xfId="0" applyNumberFormat="1" applyFont="1" applyFill="1" applyBorder="1" applyAlignment="1">
      <alignment horizontal="center" vertical="center" readingOrder="2"/>
    </xf>
    <xf numFmtId="49" fontId="6" fillId="4" borderId="4" xfId="0" applyNumberFormat="1" applyFont="1" applyFill="1" applyBorder="1" applyAlignment="1">
      <alignment horizontal="center" vertical="center" readingOrder="2"/>
    </xf>
    <xf numFmtId="0" fontId="6" fillId="0" borderId="1" xfId="0" applyFont="1" applyBorder="1" applyAlignment="1">
      <alignment horizontal="center" vertical="center" readingOrder="2"/>
    </xf>
  </cellXfs>
  <cellStyles count="4">
    <cellStyle name="Comma" xfId="1" builtinId="3"/>
    <cellStyle name="Normal" xfId="0" builtinId="0"/>
    <cellStyle name="Percent" xfId="2" builtinId="5"/>
    <cellStyle name="רע" xfId="3"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EF81F-0370-4920-9C62-A8A0B14CF2FD}">
  <dimension ref="A1:T31"/>
  <sheetViews>
    <sheetView rightToLeft="1" tabSelected="1" workbookViewId="0">
      <selection activeCell="B1" sqref="B1:T1"/>
    </sheetView>
  </sheetViews>
  <sheetFormatPr defaultColWidth="8.75" defaultRowHeight="14.25" x14ac:dyDescent="0.2"/>
  <cols>
    <col min="1" max="1" width="4.125" style="1" customWidth="1"/>
    <col min="2" max="2" width="18.875" style="1" customWidth="1"/>
    <col min="3" max="3" width="13.625" style="1" customWidth="1"/>
    <col min="4" max="4" width="14.5" style="1" customWidth="1"/>
    <col min="5" max="5" width="14.75" style="1" customWidth="1"/>
    <col min="6" max="6" width="8.75" style="1"/>
    <col min="7" max="7" width="15.125" style="1" customWidth="1"/>
    <col min="8" max="8" width="8" style="1" customWidth="1"/>
    <col min="9" max="9" width="13.125" style="1" customWidth="1"/>
    <col min="10" max="10" width="14.5" style="1" customWidth="1"/>
    <col min="11" max="11" width="15.375" style="1" customWidth="1"/>
    <col min="12" max="12" width="13.125" style="1" customWidth="1"/>
    <col min="13" max="13" width="15.5" style="1" customWidth="1"/>
    <col min="14" max="14" width="13.25" style="1" customWidth="1"/>
    <col min="15" max="15" width="14.25" style="1" customWidth="1"/>
    <col min="16" max="16" width="22" style="1" customWidth="1"/>
    <col min="17" max="17" width="8.75" style="1"/>
    <col min="18" max="18" width="17.375" style="1" customWidth="1"/>
    <col min="19" max="19" width="11.25" style="1" customWidth="1"/>
    <col min="20" max="20" width="9.625" style="1" customWidth="1"/>
    <col min="21" max="16384" width="8.75" style="1"/>
  </cols>
  <sheetData>
    <row r="1" spans="1:20" ht="20.25" x14ac:dyDescent="0.2">
      <c r="A1" s="75"/>
      <c r="B1" s="76" t="s">
        <v>33</v>
      </c>
      <c r="C1" s="76"/>
      <c r="D1" s="76"/>
      <c r="E1" s="76"/>
      <c r="F1" s="76"/>
      <c r="G1" s="76"/>
      <c r="H1" s="76"/>
      <c r="I1" s="76"/>
      <c r="J1" s="76"/>
      <c r="K1" s="76"/>
      <c r="L1" s="76"/>
      <c r="M1" s="76"/>
      <c r="N1" s="76"/>
      <c r="O1" s="76"/>
      <c r="P1" s="76"/>
      <c r="Q1" s="76"/>
      <c r="R1" s="76"/>
      <c r="S1" s="76"/>
      <c r="T1" s="76"/>
    </row>
    <row r="2" spans="1:20" x14ac:dyDescent="0.2">
      <c r="A2" s="75"/>
      <c r="B2" s="77" t="s">
        <v>27</v>
      </c>
      <c r="C2" s="77"/>
      <c r="D2" s="77"/>
      <c r="E2" s="77"/>
      <c r="F2" s="77"/>
      <c r="G2" s="77"/>
      <c r="H2" s="77"/>
      <c r="I2" s="77"/>
      <c r="J2" s="77"/>
      <c r="K2" s="77"/>
      <c r="L2" s="77"/>
      <c r="M2" s="77"/>
      <c r="N2" s="77"/>
      <c r="O2" s="77"/>
      <c r="P2" s="77"/>
      <c r="Q2" s="77"/>
      <c r="R2" s="77"/>
      <c r="S2" s="77"/>
      <c r="T2" s="77"/>
    </row>
    <row r="3" spans="1:20" ht="15.75" x14ac:dyDescent="0.2">
      <c r="A3" s="75"/>
      <c r="B3" s="78" t="s">
        <v>0</v>
      </c>
      <c r="C3" s="78"/>
      <c r="D3" s="78"/>
      <c r="E3" s="78"/>
      <c r="F3" s="78"/>
      <c r="G3" s="78"/>
      <c r="H3" s="78"/>
      <c r="I3" s="78"/>
      <c r="J3" s="78"/>
      <c r="K3" s="78"/>
      <c r="L3" s="78"/>
      <c r="M3" s="78"/>
      <c r="N3" s="78"/>
      <c r="O3" s="78"/>
      <c r="P3" s="78"/>
      <c r="Q3" s="78"/>
      <c r="R3" s="78"/>
      <c r="S3" s="78"/>
      <c r="T3" s="78"/>
    </row>
    <row r="4" spans="1:20" x14ac:dyDescent="0.2">
      <c r="A4" s="75"/>
      <c r="B4" s="79" t="s">
        <v>1</v>
      </c>
      <c r="C4" s="79"/>
      <c r="D4" s="79"/>
      <c r="E4" s="79"/>
      <c r="F4" s="79"/>
      <c r="G4" s="79"/>
      <c r="H4" s="79"/>
      <c r="I4" s="79"/>
      <c r="J4" s="79"/>
      <c r="K4" s="79"/>
      <c r="L4" s="79"/>
      <c r="M4" s="79"/>
      <c r="N4" s="79"/>
      <c r="O4" s="79"/>
      <c r="P4" s="79"/>
      <c r="Q4" s="79"/>
      <c r="R4" s="79"/>
      <c r="S4" s="79"/>
      <c r="T4" s="79"/>
    </row>
    <row r="5" spans="1:20" x14ac:dyDescent="0.2">
      <c r="A5" s="75"/>
      <c r="B5" s="79" t="s">
        <v>2</v>
      </c>
      <c r="C5" s="79"/>
      <c r="D5" s="79"/>
      <c r="E5" s="79"/>
      <c r="F5" s="79"/>
      <c r="G5" s="79"/>
      <c r="H5" s="79"/>
      <c r="I5" s="79"/>
      <c r="J5" s="79"/>
      <c r="K5" s="79"/>
      <c r="L5" s="79"/>
      <c r="M5" s="79"/>
      <c r="N5" s="79"/>
      <c r="O5" s="79"/>
      <c r="P5" s="79"/>
      <c r="Q5" s="79"/>
      <c r="R5" s="79"/>
      <c r="S5" s="79"/>
      <c r="T5" s="79"/>
    </row>
    <row r="6" spans="1:20" ht="78.75" x14ac:dyDescent="0.2">
      <c r="A6" s="75"/>
      <c r="B6" s="2" t="s">
        <v>3</v>
      </c>
      <c r="C6" s="2" t="s">
        <v>4</v>
      </c>
      <c r="D6" s="2" t="s">
        <v>5</v>
      </c>
      <c r="E6" s="2" t="s">
        <v>6</v>
      </c>
      <c r="F6" s="2" t="s">
        <v>7</v>
      </c>
      <c r="G6" s="2" t="s">
        <v>8</v>
      </c>
      <c r="H6" s="2" t="s">
        <v>9</v>
      </c>
      <c r="I6" s="2" t="s">
        <v>10</v>
      </c>
      <c r="J6" s="2" t="s">
        <v>11</v>
      </c>
      <c r="K6" s="2" t="s">
        <v>12</v>
      </c>
      <c r="L6" s="3" t="s">
        <v>13</v>
      </c>
      <c r="M6" s="4" t="s">
        <v>14</v>
      </c>
      <c r="N6" s="5" t="s">
        <v>15</v>
      </c>
      <c r="O6" s="2" t="s">
        <v>16</v>
      </c>
      <c r="P6" s="2" t="s">
        <v>17</v>
      </c>
      <c r="Q6" s="2" t="s">
        <v>18</v>
      </c>
      <c r="R6" s="6" t="s">
        <v>19</v>
      </c>
      <c r="S6" s="6" t="s">
        <v>20</v>
      </c>
      <c r="T6" s="2" t="s">
        <v>21</v>
      </c>
    </row>
    <row r="7" spans="1:20" ht="15.75" x14ac:dyDescent="0.2">
      <c r="A7" s="80" t="s">
        <v>34</v>
      </c>
      <c r="B7" s="81"/>
      <c r="C7" s="81"/>
      <c r="D7" s="81"/>
      <c r="E7" s="81"/>
      <c r="F7" s="81"/>
      <c r="G7" s="81"/>
      <c r="H7" s="81"/>
      <c r="I7" s="81"/>
      <c r="J7" s="81"/>
      <c r="K7" s="81"/>
      <c r="L7" s="81"/>
      <c r="M7" s="81"/>
      <c r="N7" s="81"/>
      <c r="O7" s="81"/>
      <c r="P7" s="81"/>
      <c r="Q7" s="81"/>
      <c r="R7" s="81"/>
      <c r="S7" s="81"/>
      <c r="T7" s="82"/>
    </row>
    <row r="8" spans="1:20" ht="51" x14ac:dyDescent="0.2">
      <c r="A8" s="83">
        <v>1</v>
      </c>
      <c r="B8" s="7" t="s">
        <v>35</v>
      </c>
      <c r="C8" s="7" t="s">
        <v>36</v>
      </c>
      <c r="D8" s="8" t="s">
        <v>37</v>
      </c>
      <c r="E8" s="9" t="s">
        <v>38</v>
      </c>
      <c r="F8" s="9" t="s">
        <v>22</v>
      </c>
      <c r="G8" s="17" t="s">
        <v>39</v>
      </c>
      <c r="H8" s="17" t="s">
        <v>23</v>
      </c>
      <c r="I8" s="30">
        <v>100</v>
      </c>
      <c r="J8" s="17" t="s">
        <v>24</v>
      </c>
      <c r="K8" s="17">
        <v>60000</v>
      </c>
      <c r="L8" s="20">
        <v>1</v>
      </c>
      <c r="M8" s="17">
        <f>L8*K8</f>
        <v>60000</v>
      </c>
      <c r="N8" s="17">
        <f>M8*117/100</f>
        <v>70200</v>
      </c>
      <c r="O8" s="31" t="s">
        <v>25</v>
      </c>
      <c r="P8" s="31" t="s">
        <v>40</v>
      </c>
      <c r="Q8" s="10"/>
      <c r="R8" s="11">
        <f t="shared" ref="R8" si="0">N8</f>
        <v>70200</v>
      </c>
      <c r="S8" s="12" t="s">
        <v>29</v>
      </c>
      <c r="T8" s="13"/>
    </row>
    <row r="9" spans="1:20" ht="27.75" customHeight="1" x14ac:dyDescent="0.2">
      <c r="A9" s="83"/>
      <c r="B9" s="72" t="s">
        <v>41</v>
      </c>
      <c r="C9" s="73"/>
      <c r="D9" s="73"/>
      <c r="E9" s="73"/>
      <c r="F9" s="73"/>
      <c r="G9" s="73"/>
      <c r="H9" s="73"/>
      <c r="I9" s="73"/>
      <c r="J9" s="73"/>
      <c r="K9" s="73"/>
      <c r="L9" s="73"/>
      <c r="M9" s="73"/>
      <c r="N9" s="73"/>
      <c r="O9" s="73"/>
      <c r="P9" s="73"/>
      <c r="Q9" s="73"/>
      <c r="R9" s="73"/>
      <c r="S9" s="73"/>
      <c r="T9" s="74"/>
    </row>
    <row r="10" spans="1:20" s="24" customFormat="1" ht="15.75" x14ac:dyDescent="0.2">
      <c r="A10" s="57" t="s">
        <v>42</v>
      </c>
      <c r="B10" s="58"/>
      <c r="C10" s="58"/>
      <c r="D10" s="58"/>
      <c r="E10" s="58"/>
      <c r="F10" s="58"/>
      <c r="G10" s="58"/>
      <c r="H10" s="58"/>
      <c r="I10" s="58"/>
      <c r="J10" s="58"/>
      <c r="K10" s="58"/>
      <c r="L10" s="58"/>
      <c r="M10" s="58"/>
      <c r="N10" s="58"/>
      <c r="O10" s="58"/>
      <c r="P10" s="58"/>
      <c r="Q10" s="58"/>
      <c r="R10" s="58"/>
      <c r="S10" s="58"/>
      <c r="T10" s="59"/>
    </row>
    <row r="11" spans="1:20" s="24" customFormat="1" ht="38.25" x14ac:dyDescent="0.2">
      <c r="A11" s="60">
        <v>2</v>
      </c>
      <c r="B11" s="14" t="s">
        <v>43</v>
      </c>
      <c r="C11" s="14" t="s">
        <v>36</v>
      </c>
      <c r="D11" s="15">
        <v>440013</v>
      </c>
      <c r="E11" s="16" t="s">
        <v>30</v>
      </c>
      <c r="F11" s="16" t="s">
        <v>22</v>
      </c>
      <c r="G11" s="17" t="s">
        <v>44</v>
      </c>
      <c r="H11" s="17" t="s">
        <v>23</v>
      </c>
      <c r="I11" s="18">
        <v>70</v>
      </c>
      <c r="J11" s="17" t="s">
        <v>24</v>
      </c>
      <c r="K11" s="19">
        <v>176600</v>
      </c>
      <c r="L11" s="37">
        <v>0.35</v>
      </c>
      <c r="M11" s="17">
        <f>L11*K11</f>
        <v>61809.999999999993</v>
      </c>
      <c r="N11" s="17">
        <f>M11*1.17</f>
        <v>72317.699999999983</v>
      </c>
      <c r="O11" s="21" t="s">
        <v>45</v>
      </c>
      <c r="P11" s="21" t="s">
        <v>32</v>
      </c>
      <c r="Q11" s="22"/>
      <c r="R11" s="11">
        <f>N11*(100-Q11)/100</f>
        <v>72317.699999999983</v>
      </c>
      <c r="S11" s="23" t="s">
        <v>29</v>
      </c>
      <c r="T11" s="32"/>
    </row>
    <row r="12" spans="1:20" s="24" customFormat="1" x14ac:dyDescent="0.2">
      <c r="A12" s="60"/>
      <c r="B12" s="45" t="s">
        <v>46</v>
      </c>
      <c r="C12" s="46"/>
      <c r="D12" s="46"/>
      <c r="E12" s="46"/>
      <c r="F12" s="46"/>
      <c r="G12" s="46"/>
      <c r="H12" s="46"/>
      <c r="I12" s="46"/>
      <c r="J12" s="46"/>
      <c r="K12" s="46"/>
      <c r="L12" s="46"/>
      <c r="M12" s="46"/>
      <c r="N12" s="46"/>
      <c r="O12" s="46"/>
      <c r="P12" s="46"/>
      <c r="Q12" s="46"/>
      <c r="R12" s="46"/>
      <c r="S12" s="47"/>
      <c r="T12" s="29"/>
    </row>
    <row r="13" spans="1:20" s="24" customFormat="1" ht="15.75" x14ac:dyDescent="0.2">
      <c r="A13" s="57" t="s">
        <v>47</v>
      </c>
      <c r="B13" s="58"/>
      <c r="C13" s="58"/>
      <c r="D13" s="58"/>
      <c r="E13" s="58"/>
      <c r="F13" s="58"/>
      <c r="G13" s="58"/>
      <c r="H13" s="58"/>
      <c r="I13" s="58"/>
      <c r="J13" s="58"/>
      <c r="K13" s="58"/>
      <c r="L13" s="58"/>
      <c r="M13" s="58"/>
      <c r="N13" s="58"/>
      <c r="O13" s="58"/>
      <c r="P13" s="58"/>
      <c r="Q13" s="58"/>
      <c r="R13" s="58"/>
      <c r="S13" s="58"/>
      <c r="T13" s="59"/>
    </row>
    <row r="14" spans="1:20" s="24" customFormat="1" x14ac:dyDescent="0.2">
      <c r="A14" s="60">
        <v>3</v>
      </c>
      <c r="B14" s="48" t="s">
        <v>48</v>
      </c>
      <c r="C14" s="48" t="s">
        <v>49</v>
      </c>
      <c r="D14" s="61">
        <v>2230092954</v>
      </c>
      <c r="E14" s="48" t="s">
        <v>28</v>
      </c>
      <c r="F14" s="48" t="s">
        <v>22</v>
      </c>
      <c r="G14" s="17" t="s">
        <v>50</v>
      </c>
      <c r="H14" s="17" t="s">
        <v>23</v>
      </c>
      <c r="I14" s="18">
        <v>100</v>
      </c>
      <c r="J14" s="17" t="s">
        <v>24</v>
      </c>
      <c r="K14" s="19">
        <v>26656</v>
      </c>
      <c r="L14" s="20">
        <v>1</v>
      </c>
      <c r="M14" s="17">
        <f>L14*K14</f>
        <v>26656</v>
      </c>
      <c r="N14" s="17">
        <f>M14*1.17</f>
        <v>31187.519999999997</v>
      </c>
      <c r="O14" s="65" t="s">
        <v>31</v>
      </c>
      <c r="P14" s="65" t="s">
        <v>51</v>
      </c>
      <c r="Q14" s="65"/>
      <c r="R14" s="53">
        <f>N14*(100-Q14)/100</f>
        <v>31187.519999999997</v>
      </c>
      <c r="S14" s="65" t="s">
        <v>29</v>
      </c>
      <c r="T14" s="69"/>
    </row>
    <row r="15" spans="1:20" s="24" customFormat="1" x14ac:dyDescent="0.2">
      <c r="A15" s="60"/>
      <c r="B15" s="71"/>
      <c r="C15" s="71"/>
      <c r="D15" s="71"/>
      <c r="E15" s="71"/>
      <c r="F15" s="71"/>
      <c r="G15" s="14" t="s">
        <v>52</v>
      </c>
      <c r="H15" s="38" t="s">
        <v>23</v>
      </c>
      <c r="I15" s="16">
        <v>47</v>
      </c>
      <c r="J15" s="39" t="s">
        <v>24</v>
      </c>
      <c r="K15" s="38">
        <v>110500</v>
      </c>
      <c r="L15" s="40">
        <v>1</v>
      </c>
      <c r="M15" s="38">
        <f>L15*K15</f>
        <v>110500</v>
      </c>
      <c r="N15" s="38">
        <f t="shared" ref="N15:N16" si="1">M15*1.17</f>
        <v>129284.99999999999</v>
      </c>
      <c r="O15" s="66"/>
      <c r="P15" s="66"/>
      <c r="Q15" s="66"/>
      <c r="R15" s="54"/>
      <c r="S15" s="66"/>
      <c r="T15" s="70"/>
    </row>
    <row r="16" spans="1:20" s="24" customFormat="1" x14ac:dyDescent="0.2">
      <c r="A16" s="60"/>
      <c r="B16" s="67"/>
      <c r="C16" s="67"/>
      <c r="D16" s="67"/>
      <c r="E16" s="67"/>
      <c r="F16" s="67"/>
      <c r="G16" s="26" t="s">
        <v>53</v>
      </c>
      <c r="H16" s="25" t="s">
        <v>23</v>
      </c>
      <c r="I16" s="28">
        <v>46</v>
      </c>
      <c r="J16" s="39" t="s">
        <v>24</v>
      </c>
      <c r="K16" s="25">
        <v>115000</v>
      </c>
      <c r="L16" s="42">
        <v>1</v>
      </c>
      <c r="M16" s="38">
        <f>L16*K16</f>
        <v>115000</v>
      </c>
      <c r="N16" s="38">
        <f t="shared" si="1"/>
        <v>134550</v>
      </c>
      <c r="O16" s="67"/>
      <c r="P16" s="67"/>
      <c r="Q16" s="67"/>
      <c r="R16" s="68"/>
      <c r="S16" s="67"/>
      <c r="T16" s="41"/>
    </row>
    <row r="17" spans="1:20" s="24" customFormat="1" x14ac:dyDescent="0.2">
      <c r="A17" s="60"/>
      <c r="B17" s="45" t="s">
        <v>54</v>
      </c>
      <c r="C17" s="46"/>
      <c r="D17" s="46"/>
      <c r="E17" s="46"/>
      <c r="F17" s="46"/>
      <c r="G17" s="46"/>
      <c r="H17" s="46"/>
      <c r="I17" s="46"/>
      <c r="J17" s="46"/>
      <c r="K17" s="46"/>
      <c r="L17" s="46"/>
      <c r="M17" s="46"/>
      <c r="N17" s="46"/>
      <c r="O17" s="46"/>
      <c r="P17" s="46"/>
      <c r="Q17" s="46"/>
      <c r="R17" s="46"/>
      <c r="S17" s="46"/>
      <c r="T17" s="47"/>
    </row>
    <row r="18" spans="1:20" s="24" customFormat="1" ht="15.75" x14ac:dyDescent="0.2">
      <c r="A18" s="57" t="s">
        <v>55</v>
      </c>
      <c r="B18" s="58"/>
      <c r="C18" s="58"/>
      <c r="D18" s="58"/>
      <c r="E18" s="58"/>
      <c r="F18" s="58"/>
      <c r="G18" s="58"/>
      <c r="H18" s="58"/>
      <c r="I18" s="58"/>
      <c r="J18" s="58"/>
      <c r="K18" s="58"/>
      <c r="L18" s="58"/>
      <c r="M18" s="58"/>
      <c r="N18" s="58"/>
      <c r="O18" s="58"/>
      <c r="P18" s="58"/>
      <c r="Q18" s="58"/>
      <c r="R18" s="58"/>
      <c r="S18" s="58"/>
      <c r="T18" s="59"/>
    </row>
    <row r="19" spans="1:20" s="24" customFormat="1" x14ac:dyDescent="0.2">
      <c r="A19" s="60">
        <v>4</v>
      </c>
      <c r="B19" s="61" t="s">
        <v>56</v>
      </c>
      <c r="C19" s="61" t="s">
        <v>49</v>
      </c>
      <c r="D19" s="63">
        <v>23012</v>
      </c>
      <c r="E19" s="48" t="s">
        <v>30</v>
      </c>
      <c r="F19" s="48" t="s">
        <v>22</v>
      </c>
      <c r="G19" s="17" t="s">
        <v>57</v>
      </c>
      <c r="H19" s="17" t="s">
        <v>23</v>
      </c>
      <c r="I19" s="18">
        <v>100</v>
      </c>
      <c r="J19" s="17" t="s">
        <v>24</v>
      </c>
      <c r="K19" s="19">
        <v>50000</v>
      </c>
      <c r="L19" s="20">
        <v>1</v>
      </c>
      <c r="M19" s="17">
        <f t="shared" ref="M19:M21" si="2">L19*K19</f>
        <v>50000</v>
      </c>
      <c r="N19" s="17">
        <f t="shared" ref="N19:N21" si="3">M19*117/100</f>
        <v>58500</v>
      </c>
      <c r="O19" s="50" t="s">
        <v>31</v>
      </c>
      <c r="P19" s="50" t="s">
        <v>32</v>
      </c>
      <c r="Q19" s="51"/>
      <c r="R19" s="53">
        <f>N19*(100-Q19)/100</f>
        <v>58500</v>
      </c>
      <c r="S19" s="55" t="s">
        <v>29</v>
      </c>
      <c r="T19" s="43"/>
    </row>
    <row r="20" spans="1:20" s="24" customFormat="1" x14ac:dyDescent="0.2">
      <c r="A20" s="60"/>
      <c r="B20" s="62"/>
      <c r="C20" s="62"/>
      <c r="D20" s="64"/>
      <c r="E20" s="49"/>
      <c r="F20" s="49"/>
      <c r="G20" s="26" t="s">
        <v>52</v>
      </c>
      <c r="H20" s="26" t="s">
        <v>23</v>
      </c>
      <c r="I20" s="28">
        <v>79</v>
      </c>
      <c r="J20" s="27" t="s">
        <v>24</v>
      </c>
      <c r="K20" s="25">
        <v>71000</v>
      </c>
      <c r="L20" s="42">
        <v>1</v>
      </c>
      <c r="M20" s="25">
        <f t="shared" si="2"/>
        <v>71000</v>
      </c>
      <c r="N20" s="25">
        <f t="shared" si="3"/>
        <v>83070</v>
      </c>
      <c r="O20" s="50"/>
      <c r="P20" s="50"/>
      <c r="Q20" s="52"/>
      <c r="R20" s="54"/>
      <c r="S20" s="56"/>
      <c r="T20" s="44"/>
    </row>
    <row r="21" spans="1:20" s="24" customFormat="1" x14ac:dyDescent="0.2">
      <c r="A21" s="60"/>
      <c r="B21" s="62"/>
      <c r="C21" s="62"/>
      <c r="D21" s="64"/>
      <c r="E21" s="49"/>
      <c r="F21" s="49"/>
      <c r="G21" s="26" t="s">
        <v>58</v>
      </c>
      <c r="H21" s="26" t="s">
        <v>23</v>
      </c>
      <c r="I21" s="28">
        <v>44</v>
      </c>
      <c r="J21" s="27" t="s">
        <v>24</v>
      </c>
      <c r="K21" s="25">
        <v>255000</v>
      </c>
      <c r="L21" s="42">
        <v>1</v>
      </c>
      <c r="M21" s="25">
        <f t="shared" si="2"/>
        <v>255000</v>
      </c>
      <c r="N21" s="25">
        <f t="shared" si="3"/>
        <v>298350</v>
      </c>
      <c r="O21" s="50"/>
      <c r="P21" s="50"/>
      <c r="Q21" s="52"/>
      <c r="R21" s="54"/>
      <c r="S21" s="56"/>
      <c r="T21" s="44"/>
    </row>
    <row r="22" spans="1:20" s="24" customFormat="1" x14ac:dyDescent="0.2">
      <c r="A22" s="60"/>
      <c r="B22" s="45" t="s">
        <v>59</v>
      </c>
      <c r="C22" s="46"/>
      <c r="D22" s="46"/>
      <c r="E22" s="46"/>
      <c r="F22" s="46"/>
      <c r="G22" s="46"/>
      <c r="H22" s="46"/>
      <c r="I22" s="46"/>
      <c r="J22" s="46"/>
      <c r="K22" s="46"/>
      <c r="L22" s="46"/>
      <c r="M22" s="46"/>
      <c r="N22" s="46"/>
      <c r="O22" s="46"/>
      <c r="P22" s="46"/>
      <c r="Q22" s="46"/>
      <c r="R22" s="46"/>
      <c r="S22" s="46"/>
      <c r="T22" s="47"/>
    </row>
    <row r="23" spans="1:20" s="24" customFormat="1" ht="15.75" x14ac:dyDescent="0.2">
      <c r="A23" s="57" t="s">
        <v>60</v>
      </c>
      <c r="B23" s="58"/>
      <c r="C23" s="58"/>
      <c r="D23" s="58"/>
      <c r="E23" s="58"/>
      <c r="F23" s="58"/>
      <c r="G23" s="58"/>
      <c r="H23" s="58"/>
      <c r="I23" s="58"/>
      <c r="J23" s="58"/>
      <c r="K23" s="58"/>
      <c r="L23" s="58"/>
      <c r="M23" s="58"/>
      <c r="N23" s="58"/>
      <c r="O23" s="58"/>
      <c r="P23" s="58"/>
      <c r="Q23" s="58"/>
      <c r="R23" s="58"/>
      <c r="S23" s="58"/>
      <c r="T23" s="59"/>
    </row>
    <row r="24" spans="1:20" s="24" customFormat="1" ht="25.5" x14ac:dyDescent="0.2">
      <c r="A24" s="60">
        <v>5</v>
      </c>
      <c r="B24" s="61" t="s">
        <v>61</v>
      </c>
      <c r="C24" s="61" t="s">
        <v>49</v>
      </c>
      <c r="D24" s="63">
        <v>23009</v>
      </c>
      <c r="E24" s="48" t="s">
        <v>30</v>
      </c>
      <c r="F24" s="48" t="s">
        <v>22</v>
      </c>
      <c r="G24" s="17" t="s">
        <v>62</v>
      </c>
      <c r="H24" s="17" t="s">
        <v>23</v>
      </c>
      <c r="I24" s="18">
        <v>88</v>
      </c>
      <c r="J24" s="17" t="s">
        <v>63</v>
      </c>
      <c r="K24" s="19">
        <v>180</v>
      </c>
      <c r="L24" s="20">
        <v>750</v>
      </c>
      <c r="M24" s="17">
        <f t="shared" ref="M24:M26" si="4">L24*K24</f>
        <v>135000</v>
      </c>
      <c r="N24" s="17">
        <f t="shared" ref="N24:N26" si="5">M24*117/100</f>
        <v>157950</v>
      </c>
      <c r="O24" s="50" t="s">
        <v>31</v>
      </c>
      <c r="P24" s="50" t="s">
        <v>64</v>
      </c>
      <c r="Q24" s="51"/>
      <c r="R24" s="53">
        <f>N24*(100-Q24)/100</f>
        <v>157950</v>
      </c>
      <c r="S24" s="55" t="s">
        <v>29</v>
      </c>
      <c r="T24" s="43"/>
    </row>
    <row r="25" spans="1:20" s="24" customFormat="1" x14ac:dyDescent="0.2">
      <c r="A25" s="60"/>
      <c r="B25" s="62"/>
      <c r="C25" s="62"/>
      <c r="D25" s="64"/>
      <c r="E25" s="49"/>
      <c r="F25" s="49"/>
      <c r="G25" s="26" t="s">
        <v>65</v>
      </c>
      <c r="H25" s="26" t="s">
        <v>23</v>
      </c>
      <c r="I25" s="28">
        <v>82</v>
      </c>
      <c r="J25" s="27" t="s">
        <v>63</v>
      </c>
      <c r="K25" s="25">
        <v>150</v>
      </c>
      <c r="L25" s="42">
        <v>750</v>
      </c>
      <c r="M25" s="25">
        <f t="shared" si="4"/>
        <v>112500</v>
      </c>
      <c r="N25" s="25">
        <f t="shared" si="5"/>
        <v>131625</v>
      </c>
      <c r="O25" s="50"/>
      <c r="P25" s="50"/>
      <c r="Q25" s="52"/>
      <c r="R25" s="54"/>
      <c r="S25" s="56"/>
      <c r="T25" s="44"/>
    </row>
    <row r="26" spans="1:20" s="24" customFormat="1" ht="25.5" x14ac:dyDescent="0.2">
      <c r="A26" s="60"/>
      <c r="B26" s="62"/>
      <c r="C26" s="62"/>
      <c r="D26" s="64"/>
      <c r="E26" s="49"/>
      <c r="F26" s="49"/>
      <c r="G26" s="26" t="s">
        <v>66</v>
      </c>
      <c r="H26" s="26" t="s">
        <v>23</v>
      </c>
      <c r="I26" s="28">
        <v>76</v>
      </c>
      <c r="J26" s="27" t="s">
        <v>63</v>
      </c>
      <c r="K26" s="25">
        <v>230</v>
      </c>
      <c r="L26" s="42">
        <v>750</v>
      </c>
      <c r="M26" s="25">
        <f t="shared" si="4"/>
        <v>172500</v>
      </c>
      <c r="N26" s="25">
        <f t="shared" si="5"/>
        <v>201825</v>
      </c>
      <c r="O26" s="50"/>
      <c r="P26" s="50"/>
      <c r="Q26" s="52"/>
      <c r="R26" s="54"/>
      <c r="S26" s="56"/>
      <c r="T26" s="44"/>
    </row>
    <row r="27" spans="1:20" s="24" customFormat="1" ht="24.75" customHeight="1" x14ac:dyDescent="0.2">
      <c r="A27" s="60"/>
      <c r="B27" s="45" t="s">
        <v>67</v>
      </c>
      <c r="C27" s="46"/>
      <c r="D27" s="46"/>
      <c r="E27" s="46"/>
      <c r="F27" s="46"/>
      <c r="G27" s="46"/>
      <c r="H27" s="46"/>
      <c r="I27" s="46"/>
      <c r="J27" s="46"/>
      <c r="K27" s="46"/>
      <c r="L27" s="46"/>
      <c r="M27" s="46"/>
      <c r="N27" s="46"/>
      <c r="O27" s="46"/>
      <c r="P27" s="46"/>
      <c r="Q27" s="46"/>
      <c r="R27" s="46"/>
      <c r="S27" s="46"/>
      <c r="T27" s="47"/>
    </row>
    <row r="28" spans="1:20" ht="15.75" x14ac:dyDescent="0.2">
      <c r="A28" s="33"/>
      <c r="B28" s="34"/>
      <c r="C28" s="34"/>
      <c r="D28" s="34"/>
      <c r="E28" s="34"/>
      <c r="F28" s="34"/>
      <c r="G28" s="34"/>
      <c r="H28" s="34"/>
      <c r="I28" s="34"/>
      <c r="J28" s="34"/>
      <c r="K28" s="34"/>
      <c r="L28" s="34"/>
      <c r="M28" s="34"/>
      <c r="N28" s="34"/>
      <c r="O28" s="34"/>
      <c r="P28" s="34"/>
      <c r="Q28" s="34"/>
      <c r="R28" s="34"/>
      <c r="S28" s="34"/>
      <c r="T28" s="34"/>
    </row>
    <row r="29" spans="1:20" ht="15" x14ac:dyDescent="0.2">
      <c r="A29" s="35"/>
      <c r="B29" s="34"/>
      <c r="C29" s="34"/>
      <c r="D29" s="34"/>
      <c r="E29" s="34"/>
      <c r="F29" s="34"/>
      <c r="G29" s="34"/>
      <c r="H29" s="34"/>
      <c r="I29" s="34"/>
      <c r="J29" s="34"/>
      <c r="K29" s="34"/>
      <c r="L29" s="34"/>
      <c r="M29" s="34"/>
      <c r="N29" s="34"/>
      <c r="O29" s="34"/>
      <c r="P29" s="34"/>
      <c r="Q29" s="34"/>
      <c r="R29" s="34"/>
      <c r="S29" s="34"/>
      <c r="T29" s="34"/>
    </row>
    <row r="30" spans="1:20" ht="15" x14ac:dyDescent="0.2">
      <c r="A30" s="36" t="s">
        <v>26</v>
      </c>
      <c r="B30" s="36"/>
      <c r="C30" s="36"/>
      <c r="D30" s="36"/>
      <c r="F30" s="34"/>
      <c r="G30" s="34"/>
      <c r="H30" s="34"/>
      <c r="I30" s="34"/>
      <c r="J30" s="34"/>
      <c r="K30" s="34"/>
      <c r="L30" s="34"/>
      <c r="M30" s="34"/>
      <c r="N30" s="34"/>
      <c r="O30" s="34"/>
      <c r="P30" s="34"/>
      <c r="Q30" s="34"/>
      <c r="R30" s="34"/>
      <c r="S30" s="34"/>
      <c r="T30" s="34"/>
    </row>
    <row r="31" spans="1:20" ht="15" x14ac:dyDescent="0.2">
      <c r="A31" s="35"/>
      <c r="B31" s="34"/>
      <c r="C31" s="34"/>
      <c r="D31" s="34"/>
      <c r="E31" s="36"/>
      <c r="F31" s="34"/>
      <c r="G31" s="34"/>
      <c r="H31" s="34"/>
      <c r="I31" s="34"/>
      <c r="J31" s="34"/>
      <c r="K31" s="34"/>
      <c r="L31" s="34"/>
      <c r="M31" s="34"/>
      <c r="N31" s="34"/>
      <c r="O31" s="34"/>
      <c r="P31" s="34"/>
      <c r="Q31" s="34"/>
      <c r="R31" s="34"/>
      <c r="S31" s="34"/>
      <c r="T31" s="34"/>
    </row>
  </sheetData>
  <mergeCells count="54">
    <mergeCell ref="A13:T13"/>
    <mergeCell ref="A8:A9"/>
    <mergeCell ref="B9:T9"/>
    <mergeCell ref="A10:T10"/>
    <mergeCell ref="A11:A12"/>
    <mergeCell ref="A1:A6"/>
    <mergeCell ref="B1:T1"/>
    <mergeCell ref="B2:T2"/>
    <mergeCell ref="B3:T3"/>
    <mergeCell ref="B4:T4"/>
    <mergeCell ref="B5:T5"/>
    <mergeCell ref="A7:T7"/>
    <mergeCell ref="B12:S12"/>
    <mergeCell ref="T14:T15"/>
    <mergeCell ref="A14:A17"/>
    <mergeCell ref="B14:B16"/>
    <mergeCell ref="C14:C16"/>
    <mergeCell ref="D14:D16"/>
    <mergeCell ref="E14:E16"/>
    <mergeCell ref="F14:F16"/>
    <mergeCell ref="B17:T17"/>
    <mergeCell ref="O14:O16"/>
    <mergeCell ref="P14:P16"/>
    <mergeCell ref="Q14:Q16"/>
    <mergeCell ref="R14:R16"/>
    <mergeCell ref="S14:S16"/>
    <mergeCell ref="A18:T18"/>
    <mergeCell ref="A19:A22"/>
    <mergeCell ref="B19:B21"/>
    <mergeCell ref="C19:C21"/>
    <mergeCell ref="D19:D21"/>
    <mergeCell ref="E19:E21"/>
    <mergeCell ref="F19:F21"/>
    <mergeCell ref="O19:O21"/>
    <mergeCell ref="P19:P21"/>
    <mergeCell ref="Q19:Q21"/>
    <mergeCell ref="A24:A27"/>
    <mergeCell ref="B24:B26"/>
    <mergeCell ref="C24:C26"/>
    <mergeCell ref="D24:D26"/>
    <mergeCell ref="E24:E26"/>
    <mergeCell ref="R19:R21"/>
    <mergeCell ref="S19:S21"/>
    <mergeCell ref="T19:T21"/>
    <mergeCell ref="B22:T22"/>
    <mergeCell ref="A23:T23"/>
    <mergeCell ref="T24:T26"/>
    <mergeCell ref="B27:T27"/>
    <mergeCell ref="F24:F26"/>
    <mergeCell ref="O24:O26"/>
    <mergeCell ref="P24:P26"/>
    <mergeCell ref="Q24:Q26"/>
    <mergeCell ref="R24:R26"/>
    <mergeCell ref="S24:S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רחלי רם</dc:creator>
  <cp:lastModifiedBy>הילה יוסף</cp:lastModifiedBy>
  <dcterms:created xsi:type="dcterms:W3CDTF">2023-12-19T16:03:18Z</dcterms:created>
  <dcterms:modified xsi:type="dcterms:W3CDTF">2023-12-20T07:41:07Z</dcterms:modified>
</cp:coreProperties>
</file>