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2FB80B4E-2FD4-4779-AE17-7E83D2279D5A}" xr6:coauthVersionLast="47" xr6:coauthVersionMax="47" xr10:uidLastSave="{00000000-0000-0000-0000-000000000000}"/>
  <bookViews>
    <workbookView xWindow="-120" yWindow="-120" windowWidth="29040" windowHeight="15840" xr2:uid="{05D3D260-AB0E-46E9-9CA4-91218687791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8" i="1" l="1"/>
  <c r="R108" i="1" s="1"/>
  <c r="M108" i="1"/>
  <c r="M105" i="1"/>
  <c r="N105" i="1" s="1"/>
  <c r="N104" i="1"/>
  <c r="M104" i="1"/>
  <c r="N103" i="1"/>
  <c r="M103" i="1"/>
  <c r="M102" i="1"/>
  <c r="N102" i="1" s="1"/>
  <c r="R101" i="1"/>
  <c r="N101" i="1"/>
  <c r="M101" i="1"/>
  <c r="M98" i="1"/>
  <c r="N98" i="1" s="1"/>
  <c r="M97" i="1"/>
  <c r="N97" i="1" s="1"/>
  <c r="R96" i="1"/>
  <c r="N96" i="1"/>
  <c r="M96" i="1"/>
  <c r="M93" i="1"/>
  <c r="N93" i="1" s="1"/>
  <c r="M92" i="1"/>
  <c r="N92" i="1" s="1"/>
  <c r="M91" i="1"/>
  <c r="N91" i="1" s="1"/>
  <c r="R91" i="1" s="1"/>
  <c r="M88" i="1"/>
  <c r="N88" i="1" s="1"/>
  <c r="N87" i="1"/>
  <c r="M87" i="1"/>
  <c r="M86" i="1"/>
  <c r="N86" i="1" s="1"/>
  <c r="R86" i="1" s="1"/>
  <c r="M83" i="1"/>
  <c r="N83" i="1" s="1"/>
  <c r="N82" i="1"/>
  <c r="M82" i="1"/>
  <c r="M81" i="1"/>
  <c r="N81" i="1" s="1"/>
  <c r="R81" i="1" s="1"/>
  <c r="N78" i="1"/>
  <c r="M78" i="1"/>
  <c r="M77" i="1"/>
  <c r="N77" i="1" s="1"/>
  <c r="M76" i="1"/>
  <c r="N76" i="1" s="1"/>
  <c r="R76" i="1" s="1"/>
  <c r="N73" i="1"/>
  <c r="M73" i="1"/>
  <c r="M72" i="1"/>
  <c r="N72" i="1" s="1"/>
  <c r="N71" i="1"/>
  <c r="R71" i="1" s="1"/>
  <c r="M71" i="1"/>
  <c r="M68" i="1"/>
  <c r="N68" i="1" s="1"/>
  <c r="M67" i="1"/>
  <c r="N67" i="1" s="1"/>
  <c r="R66" i="1"/>
  <c r="N66" i="1"/>
  <c r="M66" i="1"/>
  <c r="M63" i="1"/>
  <c r="N63" i="1" s="1"/>
  <c r="M62" i="1"/>
  <c r="N62" i="1" s="1"/>
  <c r="M61" i="1"/>
  <c r="N61" i="1" s="1"/>
  <c r="R61" i="1" s="1"/>
  <c r="M58" i="1"/>
  <c r="N58" i="1" s="1"/>
  <c r="N57" i="1"/>
  <c r="M57" i="1"/>
  <c r="M56" i="1"/>
  <c r="N56" i="1" s="1"/>
  <c r="R56" i="1" s="1"/>
  <c r="M53" i="1"/>
  <c r="N53" i="1" s="1"/>
  <c r="N51" i="1"/>
  <c r="M51" i="1"/>
  <c r="M50" i="1"/>
  <c r="N50" i="1" s="1"/>
  <c r="R50" i="1" s="1"/>
  <c r="N47" i="1"/>
  <c r="M47" i="1"/>
  <c r="M46" i="1"/>
  <c r="N46" i="1" s="1"/>
  <c r="M45" i="1"/>
  <c r="N45" i="1" s="1"/>
  <c r="R45" i="1" s="1"/>
  <c r="N42" i="1"/>
  <c r="M42" i="1"/>
  <c r="M41" i="1"/>
  <c r="N41" i="1" s="1"/>
  <c r="M40" i="1"/>
  <c r="N40" i="1" s="1"/>
  <c r="M39" i="1"/>
  <c r="N39" i="1" s="1"/>
  <c r="R39" i="1" s="1"/>
  <c r="M36" i="1"/>
  <c r="N36" i="1" s="1"/>
  <c r="N35" i="1"/>
  <c r="M35" i="1"/>
  <c r="M34" i="1"/>
  <c r="N34" i="1" s="1"/>
  <c r="R34" i="1" s="1"/>
  <c r="N31" i="1"/>
  <c r="R31" i="1" s="1"/>
  <c r="M31" i="1"/>
  <c r="M28" i="1"/>
  <c r="N28" i="1" s="1"/>
  <c r="R28" i="1" s="1"/>
  <c r="N25" i="1"/>
  <c r="R25" i="1" s="1"/>
  <c r="M25" i="1"/>
  <c r="M22" i="1"/>
  <c r="N22" i="1" s="1"/>
  <c r="M21" i="1"/>
  <c r="N21" i="1" s="1"/>
  <c r="R20" i="1"/>
  <c r="N20" i="1"/>
  <c r="M20" i="1"/>
  <c r="M17" i="1"/>
  <c r="N17" i="1" s="1"/>
  <c r="R17" i="1" s="1"/>
  <c r="R14" i="1"/>
  <c r="N14" i="1"/>
  <c r="M14" i="1"/>
  <c r="M11" i="1"/>
  <c r="N11" i="1" s="1"/>
  <c r="R11" i="1" s="1"/>
  <c r="R8" i="1"/>
  <c r="N8" i="1"/>
  <c r="M8" i="1"/>
</calcChain>
</file>

<file path=xl/sharedStrings.xml><?xml version="1.0" encoding="utf-8"?>
<sst xmlns="http://schemas.openxmlformats.org/spreadsheetml/2006/main" count="407" uniqueCount="143">
  <si>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</si>
  <si>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</si>
  <si>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</si>
  <si>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</si>
  <si>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</si>
  <si>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</si>
  <si>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</si>
  <si>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</si>
  <si>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</si>
  <si>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</si>
  <si>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</si>
  <si>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</si>
  <si>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</si>
  <si>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</si>
  <si>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</si>
  <si>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</si>
  <si>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</si>
  <si>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</si>
  <si>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</si>
  <si>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</si>
  <si>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</si>
  <si>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</si>
  <si>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ניהול פרויקטים</t>
  </si>
  <si>
    <t>אושרה ההצעה עם הציון המשוקלל הגבוה ביותר</t>
  </si>
  <si>
    <t>יעוץ אגרונומי</t>
  </si>
  <si>
    <t>כן</t>
  </si>
  <si>
    <t>אושרה ההצעה להגדלה לפי סעיף 3.21 לנוהל התקשרויות</t>
  </si>
  <si>
    <t>אושר פה אחד</t>
  </si>
  <si>
    <t>סכום שעתי</t>
  </si>
  <si>
    <t>אושרה ההצעה לפי סעיף 3.20 לנוהל התקשרויות</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</si>
  <si>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</si>
  <si>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מס' 2023-55.1   הנדסה  תאריך: 18.12.23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</si>
  <si>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</si>
  <si>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החלטה מס'- 2023-55.1-01</t>
  </si>
  <si>
    <t>תמ"ל 1088</t>
  </si>
  <si>
    <t>מיכל שרייבר גלבנדורף - אדריכלית העיר</t>
  </si>
  <si>
    <t>אדריכל נוף</t>
  </si>
  <si>
    <t>הנדסה</t>
  </si>
  <si>
    <t>אורבנוף</t>
  </si>
  <si>
    <t>סכום קבוע</t>
  </si>
  <si>
    <t xml:space="preserve"> </t>
  </si>
  <si>
    <t>הצעת יחיד מאחר והוא חלק ממאגר היועצים של תמ"ל 1088. זוהי תוכנית מתקנת של תמ"ל 1088 ונגזרת מתוך עבודת הצוות המקצועי לתכנית פיתוח ובינוי.
 התב"ע נערכת במקביל לעבודה על תכניות הבינוי ופיתוח והתשתיות 1:500 ויתכן ובמסגרת למידת השטח השטח יועלו דרישות נוספות ולפיכך יש צורך כי היועץ המטפל יהיה מתוך מאגר היועצים אשר עורכים את תכנית הבינוי.</t>
  </si>
  <si>
    <t>החלטה מס'- 2023-55.1-02</t>
  </si>
  <si>
    <t>יעוץ הנדסי</t>
  </si>
  <si>
    <t>ח.ג.מ</t>
  </si>
  <si>
    <t xml:space="preserve">הצעת יחיד מאחר והוא חלק ממאגר היועצם של תמ"ל 1088. זוהי תוכנית מתקנת של תמ"ל 1088 ונגזרת מתוך עבודת הצוות המקצועי לתכנית פיתוח ובינוי. 
התב"ע נערכת במקביל לעבודה על תכניות הבינוי ופיתוח והתשתיות 1:500 ויתכן ובמסגרת למידת השטח השטח יועלו דרישות נוספות ולפיכך יש צורך כי היועץ המטפל יהיה מתוך מאגר היועצים אשר עורכים את תכנית הבינוי. </t>
  </si>
  <si>
    <t>החלטה מס'- 2023-55.1-03</t>
  </si>
  <si>
    <t>יעוץ תנועה</t>
  </si>
  <si>
    <t>PGL</t>
  </si>
  <si>
    <t>יועץ התנועה של תכנית פיתוח 1:500  - הצעת יחיד מאחר והוא חלק ממאגר היועצם של תמ"ל 1088. זוהי תוכנית מתקנת של תמ"ל 1088 ונגזרת מתוך עבודת הצוות המקצועי לתכנית פיתוח ובינוי. 
התב"ע נערכת במקביל לעבודה על תכניות הבינוי ופיתוח והתשתיות 1:500 ויתכן ובמסגרת למידת השטח השטח יועלו דרישות נוספות ולפיכך יש צורך כי היועץ המטפל יהיה מתוך מאגר היועצים אשר עורכים את תכנית הבינוי.</t>
  </si>
  <si>
    <t>החלטה מס'- 2023-55.1-04</t>
  </si>
  <si>
    <t>תלאווי</t>
  </si>
  <si>
    <t>החלטה מס'- 2023-55.1-05</t>
  </si>
  <si>
    <t>תב"ע רחוב הגבורות</t>
  </si>
  <si>
    <t>גיא תמרי - יעוץ ופיקוח ירוק</t>
  </si>
  <si>
    <t>פתילת המדבר</t>
  </si>
  <si>
    <t>אדיר אלווס יעוץ ופיקוח נופי בע"מ</t>
  </si>
  <si>
    <t>תב"ע להרחבת רחוב הגבורות ושינוי הייעוד מאזור חקלאי לשימושים ציבוריים. הבקשה לאישור אגרונום לעריכת סקר עצים המחוייב במסגרת מסמכי התכנית.</t>
  </si>
  <si>
    <t>החלטה מס'- 2023-55.1-06</t>
  </si>
  <si>
    <t>הגדלה - חוזה לתכנון תנועה טשרניחובסקי- דב הוז לצורך הגדלת שטח תכנון</t>
  </si>
  <si>
    <t>נדיה בוגון - ס. מהל אגף תשתיות</t>
  </si>
  <si>
    <t>רונן שכנר</t>
  </si>
  <si>
    <t>בקשה להגדלת חוזה מס' 202390155 לתכנון הסדרי תנועה לפרויקט טשרניחובסקי- דב הוז במימון משרד התחבורה..
 עם תחילת התכנון ובחינה תנועתית התגלה צורך בהגדלת גבול קו כחול של הפרויקט שמשפיע על צומת מרומזר וקולט מספר זרימות תנועתיות כדי לתכנן אותה במרחב ולפי השפעות תנועתיות מסביב.</t>
  </si>
  <si>
    <t>החלטה מס'- 2023-55.1-07</t>
  </si>
  <si>
    <t>הגדלה - תכנון תשתיות למערכת רמזורים  צומת מוביל- הפועל</t>
  </si>
  <si>
    <t>עמוס שרעבי</t>
  </si>
  <si>
    <t>* יעוץ תאורה - לא נמצא ברשמית ברירת מחדל. בקשה להגדלת חוזה מס' 202370068 לתכנון מערכות חשמל לרמזור החדש.</t>
  </si>
  <si>
    <t>החלטה מס'- 2023-55.1-08</t>
  </si>
  <si>
    <t>הגדלה - חוזה לתכנון תנועה טשרניחובסקי- משה סנה לצורך הגדלת שטח תכנון</t>
  </si>
  <si>
    <t>בקשה להגדלת חוזה מס' 202390123 לתכנון הסדרי תנועה לפרויקט טשרניחובסקי- סנה במימון משרד התחבורה.  
בתחילת התכנון ובחינה תנועתית התגלה צורך בהגדלת גבול קו כחול של הפרויקט שמשפיע על צומת מרומזר וקולט מספר זרימות תנועתיות כדי לתכנן אותה במרחב ולפי השפעות תנועתיות מסביב.</t>
  </si>
  <si>
    <t>החלטה מס'- 2023-55.1-09</t>
  </si>
  <si>
    <t>סקר עצים צומת רופין - הרעות</t>
  </si>
  <si>
    <t>איכות חיים</t>
  </si>
  <si>
    <t>חושבי איתי אגרונם</t>
  </si>
  <si>
    <t>סקר עצים צומת ודו''ח לפקיד היערות רופין הרעות - לצורך פתיחת פניה שמאלה מרחוב רופין לרחוב הרעות כדי לאפשר זרימת תנועה עוברת במקביל לרחוב ויצמן התקבלה דרישה מפקיד היערות לסקר עצים בצומת. 
בקשות להצעות מחיר נשלחו ל-4 חברות, חברה giluckly לא הגישו הצעת מחיר.</t>
  </si>
  <si>
    <t>החלטה מס'- 2023-55.1-10</t>
  </si>
  <si>
    <t>סימולציה דינמית לבחינה תנועתית עבור פרויקט מוביל- הפועל</t>
  </si>
  <si>
    <t>אליה הנדסה</t>
  </si>
  <si>
    <t>קראוס חן</t>
  </si>
  <si>
    <t>אמאב</t>
  </si>
  <si>
    <t>לוי שטרק</t>
  </si>
  <si>
    <t>לפי תכנון נדרשת פתיחה של צומת מלאה במקום צומת ימינה ימינה- כדי לבחון השפעות לשינוי הזה נדגרשת סימולציה תנועתית (פרויקט במימון משרד התחבורה)</t>
  </si>
  <si>
    <t>החלטה מס'- 2023-55.1-11</t>
  </si>
  <si>
    <t>מנהל פרויקט לשביל אופיים תל חי הצפון</t>
  </si>
  <si>
    <t>חריש הנדסה וניהול</t>
  </si>
  <si>
    <t>אחוז מהיקף הפרויקט</t>
  </si>
  <si>
    <t>אי שטרן ניהול פרוייקטים הנדסים</t>
  </si>
  <si>
    <t>זמיר גת ניהול פרויקטים</t>
  </si>
  <si>
    <t>בהמשך לקבלת מימון ממשרד איכות הסביבה יש צורך לתכנון שביל אופניים כהמשך לשביל אופניים הדרום שבוצע בשנת 2023 והספקת תחבורה ציבורית חלופיית (דו-גלגלית) לתושבים ואורחי העיר לצורך חציית העיר דרום-צפון ברשת שבילים המשכית ורצופה. 
בקשה להצעת מחיר נשלחה ל-4 חברות, חברה RBS project לא הגישה הצעתם.</t>
  </si>
  <si>
    <t>החלטה מס'- 2023-55.1-12</t>
  </si>
  <si>
    <t>סימולציה דינמית לבחינה תנועתית עבור פרויקט טשניחובסקי משה סנה עבור שינוים בצמתים מרומזרים</t>
  </si>
  <si>
    <t>הפרויקט מתייחס לשינוים מהותיים בציר ראשי- רחוב טשרניחובסקי, תכנון צמתים מרומזריים לצורך תיאום בין הצמתים קיימים ולכן כדי לתכנן פרויקטי מבחינה תנועתי בצורה יעילה ביותר נדרשת סימוליה כשקיפות להשלכות תנועתיות. 
בקשה להצעת מחיר נשלחה ל-5 חברות, חברה אמאב ורונן שכנר לא הגישו הצעתם.</t>
  </si>
  <si>
    <t>החלטה מס'- 2023-55.1-13</t>
  </si>
  <si>
    <t>תכנון פיזי לשביל אופיים תל חי הצפון</t>
  </si>
  <si>
    <t>יריב הנדסה אזרחית</t>
  </si>
  <si>
    <t>אושר פה אחד
הזמנות מעת לעת</t>
  </si>
  <si>
    <t>סטאל הנדסה</t>
  </si>
  <si>
    <t>נתן תומר הנדסה</t>
  </si>
  <si>
    <t>בהמשך לקבלת מימון ממשרד איכות הסביבה יש צורך לתכנון שביל אופניים כהמשך לשביל אופניים הדרום שבוצע בשנת 2023 והספקת תחבורה ציבורית חלופיית (דו-גלגלית) לתושבים ואורחי העיר לצורך חציית העיר דרום-צפון ברשת שבילים המשכית ורצופה. 
בקשה להצעת מחיר נשלחה ל-4 חברות, חברה אייל קראוס לא הגישו הצעת מחיר</t>
  </si>
  <si>
    <t>החלטה מס'- 2023-55.1-14</t>
  </si>
  <si>
    <t>איתור תשתיות עבור ביצוע תיאום מערכות בפרויקט בן יהודה המוביל</t>
  </si>
  <si>
    <t>שי זכריה תשתיות</t>
  </si>
  <si>
    <t xml:space="preserve">אושר פה אחד
 </t>
  </si>
  <si>
    <t>חברת מאיה איתור ומיפוי</t>
  </si>
  <si>
    <t>אינפרטק טכנולוגיות</t>
  </si>
  <si>
    <t>לצורך תכנון מערכות רמזור ותכנון תיאום מערכות בצומת עתידי לרמזור דרש תיאור תשתיות קיימות בצומת כתוסספת למיפוי תשתיות במדידה וקבלת טופס ירוק לתיאום מערכות בשלב ביצוע. 
בקשות להצעות מחיר נשלחו ל-4 חברות, חברה יריב הנדסה תשתיות - לא מגישה הצעתם</t>
  </si>
  <si>
    <t>החלטה מס'- 2023-55.1-15</t>
  </si>
  <si>
    <t>איתור תשתיות עבור ביצוע תיאום מערכות בפרויקט טשרניחובסקי- דב הוז</t>
  </si>
  <si>
    <t>החלטה מס'- 2023-55.1-16</t>
  </si>
  <si>
    <t>איתור תשתיות עבור ביצוע תיאום מערכות בפרויקט טשרניחובסקי- משה סנה</t>
  </si>
  <si>
    <t>החלטה מס'- 2023-55.1-17</t>
  </si>
  <si>
    <t>איתור תשתיות עבור ביצוע תיאום מערכות בפרויקט מוביל- הפועל</t>
  </si>
  <si>
    <t>החלטה מס'- 2023-55.1-18</t>
  </si>
  <si>
    <t>איתור תשתיות עבור ביצוע תיאום מערכות בפרויקט אהרונוביץ- סוקולוב</t>
  </si>
  <si>
    <t>החלטה מס'- 2023-55.1-19</t>
  </si>
  <si>
    <t>יועץ נגישות לשנת 2024</t>
  </si>
  <si>
    <t>מגי פניגשטיין</t>
  </si>
  <si>
    <t>חגי ברגמן</t>
  </si>
  <si>
    <t>תמר נגישות בע''מ</t>
  </si>
  <si>
    <t>יעוץ עבור ועדת תנוע הלחניות נכים, הכנת סקיצות ובקרת השטח יחד עם תושבים. בקשה להצעת מחיר נשלחה עבור 4 יועצים, אלכס ברגמן סורב השתתפותו.</t>
  </si>
  <si>
    <t>החלטה מס'- 2023-55.1-20</t>
  </si>
  <si>
    <t>ספירות תנועה לבחינה תנועתית של רמזור הולכי רגל בצומת ויצמן- רבקה גובר</t>
  </si>
  <si>
    <t>יעוץ חשמל</t>
  </si>
  <si>
    <t>שירן סקרים</t>
  </si>
  <si>
    <t>א.ג. סקרים</t>
  </si>
  <si>
    <t>איתן טביב</t>
  </si>
  <si>
    <t>בהמשך למספר תלונות התושבים נדרשת בחינה תנועתית להצדק הרמזור. חברה שריף סקרים לא הגישה הצעתה</t>
  </si>
  <si>
    <t>החלטה מס'- 2023-55.1-21</t>
  </si>
  <si>
    <t>תכנון פיזי לתכניות הסדרי תנועה ב-4 צמתים של ציר בן יהודה: חי''ש, הגליל, תל חי והפועל עבור שדרוג תנועה בציר ראשי</t>
  </si>
  <si>
    <t>אייל קראוס</t>
  </si>
  <si>
    <t>לצורך ביצוע שדרוגים ציר בן יהודה בוצע תכנון תנועה וזמני רמזור, פרויקט מתוקצב לביצוע על ידי משרד התחבורה ומתכוון לכלול שינוים לשדרוגים פיזיים.
 לצורך הכנת תכניות תכנון פיזי, ניקו, אומדנים נדרש יועץ תכנון פיזי. בקשות להצעות מחיר נשלחו ל-4 חברות, חברה  חסן ירושלמי לא הגישה הצעתה.</t>
  </si>
  <si>
    <t>החלטה מס'- 2023-55.1-22</t>
  </si>
  <si>
    <t>מתכנון תאורה לכיכר לרמזור עתיר ידע</t>
  </si>
  <si>
    <t>נעים בדרך</t>
  </si>
  <si>
    <t>גאש</t>
  </si>
  <si>
    <t>צור יאיר</t>
  </si>
  <si>
    <t>שרעבי עמוס</t>
  </si>
  <si>
    <t>קונוב הנדסה</t>
  </si>
  <si>
    <t>בהמשך לסיום ביצוע תוספות במתחם אושירה על ידי חברת מטריקס ישנה בעיה תחבורתית ביציאה וכניסה לרחוב עתיר ידע- לצורך קידום התכנון בשדרוג צומת יש צורך בתכנון תאורה.</t>
  </si>
  <si>
    <t>החלטה מס'- 2023-55.1-23</t>
  </si>
  <si>
    <t>יועץ תנועה עבור השלמת פרויקטי ב3 שלבים- רחוב עתיר ידע</t>
  </si>
  <si>
    <t>אושר פה אחד
עבודת המשך
הזמנות מעת לעת</t>
  </si>
  <si>
    <t>בהמשך לקידום פרויקט עתיר ידע ב-3 שלבים נדרש יעוץ תנועה עבור כל חלק מהפרויקט. ההשלמה כוללת: אישור 50% משלב ראשון- תכנון תנועה פניות שמאלה משצ''פ צפוני לרחוב עתיר ידע, תכנון תנועה, רמזור וגל ירוק בין כיכר לרמזור וכיכר כביש 40. 
בקשה לאשר יועץ זה כי עבודה כבר בתהליכים, לפי בקשות הקודמות אחוז מהפרויקט נעשה מחוזה של תכנון שוטף.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</si>
</sst>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
    <numFmt numFmtId="165" formatCode="&quot;₪&quot;\ #,##0.00"/>
    <numFmt numFmtId="166" formatCode="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sz val="10"/>
      <name val="Arial"/>
      <family val="2"/>
      <scheme val="minor"/>
    </font>
    <font>
      <sz val="12"/>
      <name val="Arial"/>
      <family val="2"/>
      <scheme val="minor"/>
    </font>
    <font>
      <b/>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74">
    <xf numFmtId="0" fontId="0" fillId="0" borderId="0" xfId="0"/>
    <xf numFmtId="0" fontId="3"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7" fillId="4" borderId="2" xfId="0" applyFont="1" applyFill="1" applyBorder="1" applyAlignment="1">
      <alignment horizontal="center" vertical="center" wrapText="1" readingOrder="2"/>
    </xf>
    <xf numFmtId="165" fontId="8" fillId="5" borderId="1" xfId="3" applyNumberFormat="1" applyFont="1" applyFill="1" applyBorder="1" applyAlignment="1">
      <alignment horizontal="center" vertical="center" wrapText="1" readingOrder="2"/>
    </xf>
    <xf numFmtId="0" fontId="8" fillId="5" borderId="1" xfId="3" applyNumberFormat="1" applyFont="1" applyFill="1" applyBorder="1" applyAlignment="1">
      <alignment horizontal="center" vertical="center" wrapText="1" readingOrder="2"/>
    </xf>
    <xf numFmtId="165" fontId="6" fillId="6" borderId="2" xfId="0" applyNumberFormat="1"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0" fontId="9" fillId="0" borderId="2" xfId="0" applyFont="1" applyBorder="1" applyAlignment="1">
      <alignment horizontal="center" readingOrder="2"/>
    </xf>
    <xf numFmtId="0" fontId="8" fillId="0" borderId="2" xfId="0" applyFont="1" applyBorder="1" applyAlignment="1">
      <alignment horizontal="center" vertical="center" wrapText="1" readingOrder="2"/>
    </xf>
    <xf numFmtId="0" fontId="3" fillId="0" borderId="2" xfId="0" applyFont="1" applyBorder="1" applyAlignment="1">
      <alignment horizontal="center"/>
    </xf>
    <xf numFmtId="0" fontId="10" fillId="0" borderId="0" xfId="0" applyFont="1"/>
    <xf numFmtId="0" fontId="7" fillId="0" borderId="2" xfId="0" applyFont="1" applyBorder="1" applyAlignment="1">
      <alignment horizontal="center" vertical="center" wrapText="1" readingOrder="2"/>
    </xf>
    <xf numFmtId="0" fontId="7" fillId="0" borderId="2" xfId="1" applyNumberFormat="1" applyFont="1" applyFill="1" applyBorder="1" applyAlignment="1">
      <alignment horizontal="center" vertical="center" wrapText="1" readingOrder="2"/>
    </xf>
    <xf numFmtId="3" fontId="7" fillId="0" borderId="2" xfId="0" applyNumberFormat="1" applyFont="1" applyBorder="1" applyAlignment="1">
      <alignment horizontal="center" vertical="center" wrapText="1" readingOrder="2"/>
    </xf>
    <xf numFmtId="1" fontId="8" fillId="5" borderId="1" xfId="3" applyNumberFormat="1" applyFont="1" applyFill="1" applyBorder="1" applyAlignment="1">
      <alignment horizontal="center" vertical="center" wrapText="1" readingOrder="2"/>
    </xf>
    <xf numFmtId="0" fontId="7" fillId="4" borderId="2" xfId="1" applyNumberFormat="1" applyFont="1" applyFill="1" applyBorder="1" applyAlignment="1">
      <alignment horizontal="center" vertical="center" wrapText="1" readingOrder="2"/>
    </xf>
    <xf numFmtId="3" fontId="7" fillId="4" borderId="2" xfId="0" applyNumberFormat="1"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9" fillId="4" borderId="2" xfId="0" applyFont="1" applyFill="1" applyBorder="1" applyAlignment="1">
      <alignment horizontal="center" readingOrder="2"/>
    </xf>
    <xf numFmtId="0" fontId="8" fillId="4" borderId="2" xfId="0" applyFont="1" applyFill="1" applyBorder="1" applyAlignment="1">
      <alignment horizontal="center" vertical="center" wrapText="1" readingOrder="2"/>
    </xf>
    <xf numFmtId="0" fontId="3" fillId="4" borderId="2" xfId="0" applyFont="1" applyFill="1" applyBorder="1" applyAlignment="1">
      <alignment horizontal="center"/>
    </xf>
    <xf numFmtId="0" fontId="7" fillId="4" borderId="1" xfId="0" applyFont="1" applyFill="1" applyBorder="1" applyAlignment="1">
      <alignment horizontal="center" vertical="center" wrapText="1" readingOrder="2"/>
    </xf>
    <xf numFmtId="3" fontId="7" fillId="4" borderId="1" xfId="0" applyNumberFormat="1" applyFont="1" applyFill="1" applyBorder="1" applyAlignment="1">
      <alignment horizontal="center" vertical="center" wrapText="1" readingOrder="2"/>
    </xf>
    <xf numFmtId="165" fontId="7" fillId="4" borderId="1" xfId="0" applyNumberFormat="1" applyFont="1" applyFill="1" applyBorder="1" applyAlignment="1">
      <alignment horizontal="center" vertical="center" wrapText="1" readingOrder="2"/>
    </xf>
    <xf numFmtId="165" fontId="8" fillId="4" borderId="1" xfId="3" applyNumberFormat="1" applyFont="1" applyFill="1" applyBorder="1" applyAlignment="1">
      <alignment horizontal="center" vertical="center" wrapText="1" readingOrder="2"/>
    </xf>
    <xf numFmtId="1" fontId="7" fillId="4" borderId="1" xfId="0" applyNumberFormat="1" applyFont="1" applyFill="1" applyBorder="1" applyAlignment="1">
      <alignment horizontal="center" vertical="center" wrapText="1" readingOrder="2"/>
    </xf>
    <xf numFmtId="1" fontId="8" fillId="4" borderId="1" xfId="3" applyNumberFormat="1" applyFont="1" applyFill="1" applyBorder="1" applyAlignment="1">
      <alignment horizontal="center" vertical="center" wrapText="1" readingOrder="2"/>
    </xf>
    <xf numFmtId="0" fontId="8" fillId="4" borderId="1" xfId="3" applyFont="1" applyFill="1" applyBorder="1" applyAlignment="1">
      <alignment horizontal="center" vertical="center" wrapText="1" readingOrder="2"/>
    </xf>
    <xf numFmtId="3" fontId="8" fillId="4" borderId="1" xfId="3" applyNumberFormat="1" applyFont="1" applyFill="1" applyBorder="1" applyAlignment="1">
      <alignment horizontal="center" vertical="center" wrapText="1" readingOrder="2"/>
    </xf>
    <xf numFmtId="0" fontId="3" fillId="4" borderId="1" xfId="0" applyFont="1" applyFill="1" applyBorder="1"/>
    <xf numFmtId="9" fontId="7" fillId="4" borderId="1" xfId="2" applyFont="1" applyFill="1" applyBorder="1" applyAlignment="1">
      <alignment horizontal="center" vertical="center" wrapText="1" readingOrder="2"/>
    </xf>
    <xf numFmtId="166" fontId="7" fillId="4" borderId="1" xfId="2" applyNumberFormat="1" applyFont="1" applyFill="1" applyBorder="1" applyAlignment="1">
      <alignment horizontal="center" vertical="center" wrapText="1" readingOrder="2"/>
    </xf>
    <xf numFmtId="165" fontId="6" fillId="6" borderId="2" xfId="0" applyNumberFormat="1" applyFont="1" applyFill="1" applyBorder="1" applyAlignment="1">
      <alignment horizontal="center" vertical="center" wrapText="1" readingOrder="2"/>
    </xf>
    <xf numFmtId="165" fontId="6" fillId="6" borderId="5" xfId="0" applyNumberFormat="1" applyFont="1" applyFill="1" applyBorder="1" applyAlignment="1">
      <alignment horizontal="center" vertical="center" wrapText="1" readingOrder="2"/>
    </xf>
    <xf numFmtId="165" fontId="6" fillId="6" borderId="6" xfId="0" applyNumberFormat="1" applyFont="1" applyFill="1" applyBorder="1" applyAlignment="1">
      <alignment horizontal="center" vertical="center" wrapText="1" readingOrder="2"/>
    </xf>
    <xf numFmtId="0" fontId="8" fillId="4" borderId="2" xfId="0" applyFont="1" applyFill="1" applyBorder="1" applyAlignment="1">
      <alignment horizontal="center" vertical="center" wrapText="1" readingOrder="2"/>
    </xf>
    <xf numFmtId="0" fontId="8" fillId="4" borderId="5" xfId="0" applyFont="1" applyFill="1" applyBorder="1" applyAlignment="1">
      <alignment horizontal="center" vertical="center" wrapText="1" readingOrder="2"/>
    </xf>
    <xf numFmtId="0" fontId="3" fillId="4" borderId="2" xfId="0" applyFont="1" applyFill="1" applyBorder="1" applyAlignment="1">
      <alignment horizontal="center"/>
    </xf>
    <xf numFmtId="0" fontId="3" fillId="4" borderId="5" xfId="0" applyFont="1" applyFill="1" applyBorder="1" applyAlignment="1">
      <alignment horizontal="center"/>
    </xf>
    <xf numFmtId="0" fontId="5" fillId="4" borderId="3" xfId="0" applyFont="1" applyFill="1" applyBorder="1" applyAlignment="1">
      <alignment horizontal="right" vertical="center" wrapText="1" readingOrder="2"/>
    </xf>
    <xf numFmtId="0" fontId="5" fillId="4" borderId="4" xfId="0" applyFont="1" applyFill="1" applyBorder="1" applyAlignment="1">
      <alignment horizontal="right" vertical="center" wrapText="1" readingOrder="2"/>
    </xf>
    <xf numFmtId="0" fontId="5" fillId="4" borderId="7" xfId="0" applyFont="1" applyFill="1" applyBorder="1" applyAlignment="1">
      <alignment horizontal="right" vertical="center" wrapText="1"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49" fontId="6" fillId="7" borderId="7" xfId="0" applyNumberFormat="1" applyFont="1" applyFill="1" applyBorder="1" applyAlignment="1">
      <alignment horizontal="center" vertical="center" readingOrder="2"/>
    </xf>
    <xf numFmtId="0" fontId="6" fillId="4" borderId="1" xfId="0" applyFont="1" applyFill="1" applyBorder="1" applyAlignment="1">
      <alignment horizontal="center" vertical="center" readingOrder="2"/>
    </xf>
    <xf numFmtId="0" fontId="7" fillId="4" borderId="2" xfId="0" applyFont="1" applyFill="1" applyBorder="1" applyAlignment="1">
      <alignment horizontal="center" vertical="center" wrapText="1" readingOrder="2"/>
    </xf>
    <xf numFmtId="0" fontId="7" fillId="4" borderId="5" xfId="0" applyFont="1" applyFill="1" applyBorder="1" applyAlignment="1">
      <alignment horizontal="center" vertical="center" wrapText="1" readingOrder="2"/>
    </xf>
    <xf numFmtId="0" fontId="7" fillId="4" borderId="2" xfId="1" applyNumberFormat="1" applyFont="1" applyFill="1" applyBorder="1" applyAlignment="1">
      <alignment horizontal="center" vertical="center" wrapText="1" readingOrder="2"/>
    </xf>
    <xf numFmtId="0" fontId="7" fillId="4" borderId="5" xfId="1" applyNumberFormat="1" applyFont="1" applyFill="1" applyBorder="1" applyAlignment="1">
      <alignment horizontal="center" vertical="center" wrapText="1" readingOrder="2"/>
    </xf>
    <xf numFmtId="3" fontId="7" fillId="4" borderId="2" xfId="0" applyNumberFormat="1" applyFont="1" applyFill="1" applyBorder="1" applyAlignment="1">
      <alignment horizontal="center" vertical="center" wrapText="1" readingOrder="2"/>
    </xf>
    <xf numFmtId="3" fontId="7" fillId="4" borderId="5" xfId="0" applyNumberFormat="1"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9" fillId="4" borderId="2" xfId="0" applyFont="1" applyFill="1" applyBorder="1" applyAlignment="1">
      <alignment horizontal="center" readingOrder="2"/>
    </xf>
    <xf numFmtId="0" fontId="9" fillId="4" borderId="5" xfId="0" applyFont="1" applyFill="1" applyBorder="1" applyAlignment="1">
      <alignment horizontal="center" readingOrder="2"/>
    </xf>
    <xf numFmtId="0" fontId="5" fillId="4" borderId="2" xfId="0" applyFont="1" applyFill="1" applyBorder="1" applyAlignment="1">
      <alignment horizontal="center" vertical="center" wrapText="1" readingOrder="2"/>
    </xf>
    <xf numFmtId="0" fontId="5" fillId="4" borderId="5" xfId="0" applyFont="1" applyFill="1" applyBorder="1" applyAlignment="1">
      <alignment horizontal="center" vertical="center" wrapText="1" readingOrder="2"/>
    </xf>
    <xf numFmtId="0" fontId="3" fillId="4" borderId="1" xfId="0" applyFont="1" applyFill="1" applyBorder="1" applyAlignment="1">
      <alignment horizontal="center"/>
    </xf>
    <xf numFmtId="0" fontId="6" fillId="0" borderId="2" xfId="0" applyFont="1" applyBorder="1" applyAlignment="1">
      <alignment horizontal="center" vertical="center" readingOrder="2"/>
    </xf>
    <xf numFmtId="0" fontId="6" fillId="0" borderId="6" xfId="0" applyFont="1" applyBorder="1" applyAlignment="1">
      <alignment horizontal="center" vertical="center"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0" fontId="5" fillId="0" borderId="7" xfId="0" applyFont="1" applyBorder="1" applyAlignment="1">
      <alignment horizontal="right" vertical="center" wrapText="1" readingOrder="2"/>
    </xf>
    <xf numFmtId="0" fontId="6" fillId="0" borderId="1" xfId="0" applyFont="1" applyBorder="1" applyAlignment="1">
      <alignment horizontal="center" vertical="center" readingOrder="2"/>
    </xf>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2218-B2A8-4884-96F4-BBE4B5201D6C}">
  <dimension ref="A1:T112"/>
  <sheetViews>
    <sheetView rightToLeft="1" tabSelected="1" workbookViewId="0">
      <selection activeCell="B6" sqref="B6"/>
    </sheetView>
  </sheetViews>
  <sheetFormatPr defaultColWidth="8.75" defaultRowHeight="14.25" x14ac:dyDescent="0.2"/>
  <cols>
    <col min="1" max="1" width="4.125" style="1" customWidth="1"/>
    <col min="2" max="2" width="18.875" style="1" customWidth="1"/>
    <col min="3" max="3" width="13.625" style="1" customWidth="1"/>
    <col min="4" max="4" width="14.5" style="1" customWidth="1"/>
    <col min="5" max="5" width="14.75" style="1" customWidth="1"/>
    <col min="6" max="6" width="8.75" style="1"/>
    <col min="7" max="7" width="15.125" style="1" customWidth="1"/>
    <col min="8" max="8" width="8" style="1" customWidth="1"/>
    <col min="9" max="9" width="13.125" style="1" customWidth="1"/>
    <col min="10" max="10" width="14.5" style="1" customWidth="1"/>
    <col min="11" max="11" width="15.375" style="1" customWidth="1"/>
    <col min="12" max="12" width="13.125" style="1" customWidth="1"/>
    <col min="13" max="13" width="15.5" style="1" customWidth="1"/>
    <col min="14" max="14" width="13.25" style="1" customWidth="1"/>
    <col min="15" max="15" width="14.25" style="1" customWidth="1"/>
    <col min="16" max="16" width="11.75" style="1" customWidth="1"/>
    <col min="17" max="17" width="8.75" style="1"/>
    <col min="18" max="18" width="17.375" style="1" customWidth="1"/>
    <col min="19" max="19" width="11.25" style="1" customWidth="1"/>
    <col min="20" max="20" width="9.625" style="1" customWidth="1"/>
    <col min="21" max="16384" width="8.75" style="1"/>
  </cols>
  <sheetData>
    <row r="1" spans="1:20" ht="20.25" x14ac:dyDescent="0.2">
      <c r="A1" s="69"/>
      <c r="B1" s="70" t="s">
        <v>31</v>
      </c>
      <c r="C1" s="70"/>
      <c r="D1" s="70"/>
      <c r="E1" s="70"/>
      <c r="F1" s="70"/>
      <c r="G1" s="70"/>
      <c r="H1" s="70"/>
      <c r="I1" s="70"/>
      <c r="J1" s="70"/>
      <c r="K1" s="70"/>
      <c r="L1" s="70"/>
      <c r="M1" s="70"/>
      <c r="N1" s="70"/>
      <c r="O1" s="70"/>
      <c r="P1" s="70"/>
      <c r="Q1" s="70"/>
      <c r="R1" s="70"/>
      <c r="S1" s="70"/>
      <c r="T1" s="70"/>
    </row>
    <row r="2" spans="1:20" x14ac:dyDescent="0.2">
      <c r="A2" s="69"/>
      <c r="B2" s="71" t="s">
        <v>32</v>
      </c>
      <c r="C2" s="71"/>
      <c r="D2" s="71"/>
      <c r="E2" s="71"/>
      <c r="F2" s="71"/>
      <c r="G2" s="71"/>
      <c r="H2" s="71"/>
      <c r="I2" s="71"/>
      <c r="J2" s="71"/>
      <c r="K2" s="71"/>
      <c r="L2" s="71"/>
      <c r="M2" s="71"/>
      <c r="N2" s="71"/>
      <c r="O2" s="71"/>
      <c r="P2" s="71"/>
      <c r="Q2" s="71"/>
      <c r="R2" s="71"/>
      <c r="S2" s="71"/>
      <c r="T2" s="71"/>
    </row>
    <row r="3" spans="1:20" ht="15.75" x14ac:dyDescent="0.2">
      <c r="A3" s="69"/>
      <c r="B3" s="72" t="s">
        <v>0</v>
      </c>
      <c r="C3" s="72"/>
      <c r="D3" s="72"/>
      <c r="E3" s="72"/>
      <c r="F3" s="72"/>
      <c r="G3" s="72"/>
      <c r="H3" s="72"/>
      <c r="I3" s="72"/>
      <c r="J3" s="72"/>
      <c r="K3" s="72"/>
      <c r="L3" s="72"/>
      <c r="M3" s="72"/>
      <c r="N3" s="72"/>
      <c r="O3" s="72"/>
      <c r="P3" s="72"/>
      <c r="Q3" s="72"/>
      <c r="R3" s="72"/>
      <c r="S3" s="72"/>
      <c r="T3" s="72"/>
    </row>
    <row r="4" spans="1:20" x14ac:dyDescent="0.2">
      <c r="A4" s="69"/>
      <c r="B4" s="73" t="s">
        <v>1</v>
      </c>
      <c r="C4" s="73"/>
      <c r="D4" s="73"/>
      <c r="E4" s="73"/>
      <c r="F4" s="73"/>
      <c r="G4" s="73"/>
      <c r="H4" s="73"/>
      <c r="I4" s="73"/>
      <c r="J4" s="73"/>
      <c r="K4" s="73"/>
      <c r="L4" s="73"/>
      <c r="M4" s="73"/>
      <c r="N4" s="73"/>
      <c r="O4" s="73"/>
      <c r="P4" s="73"/>
      <c r="Q4" s="73"/>
      <c r="R4" s="73"/>
      <c r="S4" s="73"/>
      <c r="T4" s="73"/>
    </row>
    <row r="5" spans="1:20" x14ac:dyDescent="0.2">
      <c r="A5" s="69"/>
      <c r="B5" s="73" t="s">
        <v>2</v>
      </c>
      <c r="C5" s="73"/>
      <c r="D5" s="73"/>
      <c r="E5" s="73"/>
      <c r="F5" s="73"/>
      <c r="G5" s="73"/>
      <c r="H5" s="73"/>
      <c r="I5" s="73"/>
      <c r="J5" s="73"/>
      <c r="K5" s="73"/>
      <c r="L5" s="73"/>
      <c r="M5" s="73"/>
      <c r="N5" s="73"/>
      <c r="O5" s="73"/>
      <c r="P5" s="73"/>
      <c r="Q5" s="73"/>
      <c r="R5" s="73"/>
      <c r="S5" s="73"/>
      <c r="T5" s="73"/>
    </row>
    <row r="6" spans="1:20" ht="78.75" x14ac:dyDescent="0.2">
      <c r="A6" s="69"/>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6" t="s">
        <v>19</v>
      </c>
      <c r="S6" s="6" t="s">
        <v>20</v>
      </c>
      <c r="T6" s="2" t="s">
        <v>21</v>
      </c>
    </row>
    <row r="7" spans="1:20" ht="15.75" x14ac:dyDescent="0.2">
      <c r="A7" s="47" t="s">
        <v>33</v>
      </c>
      <c r="B7" s="48"/>
      <c r="C7" s="48"/>
      <c r="D7" s="48"/>
      <c r="E7" s="48"/>
      <c r="F7" s="48"/>
      <c r="G7" s="48"/>
      <c r="H7" s="48"/>
      <c r="I7" s="48"/>
      <c r="J7" s="48"/>
      <c r="K7" s="48"/>
      <c r="L7" s="48"/>
      <c r="M7" s="48"/>
      <c r="N7" s="48"/>
      <c r="O7" s="48"/>
      <c r="P7" s="48"/>
      <c r="Q7" s="48"/>
      <c r="R7" s="48"/>
      <c r="S7" s="48"/>
      <c r="T7" s="49"/>
    </row>
    <row r="8" spans="1:20" ht="38.25" x14ac:dyDescent="0.2">
      <c r="A8" s="68">
        <v>1</v>
      </c>
      <c r="B8" s="16" t="s">
        <v>34</v>
      </c>
      <c r="C8" s="16" t="s">
        <v>35</v>
      </c>
      <c r="D8" s="17" t="s">
        <v>34</v>
      </c>
      <c r="E8" s="18" t="s">
        <v>36</v>
      </c>
      <c r="F8" s="18" t="s">
        <v>37</v>
      </c>
      <c r="G8" s="8" t="s">
        <v>38</v>
      </c>
      <c r="H8" s="8" t="s">
        <v>25</v>
      </c>
      <c r="I8" s="9">
        <v>70</v>
      </c>
      <c r="J8" s="8" t="s">
        <v>39</v>
      </c>
      <c r="K8" s="8">
        <v>178640</v>
      </c>
      <c r="L8" s="19">
        <v>1</v>
      </c>
      <c r="M8" s="8">
        <f>L8*K8</f>
        <v>178640</v>
      </c>
      <c r="N8" s="8">
        <f>M8*117/100</f>
        <v>209008.8</v>
      </c>
      <c r="O8" s="11" t="s">
        <v>29</v>
      </c>
      <c r="P8" s="11" t="s">
        <v>27</v>
      </c>
      <c r="Q8" s="12"/>
      <c r="R8" s="10">
        <f t="shared" ref="R8" si="0">N8</f>
        <v>209008.8</v>
      </c>
      <c r="S8" s="13" t="s">
        <v>40</v>
      </c>
      <c r="T8" s="14"/>
    </row>
    <row r="9" spans="1:20" ht="36" customHeight="1" x14ac:dyDescent="0.2">
      <c r="A9" s="68"/>
      <c r="B9" s="65" t="s">
        <v>41</v>
      </c>
      <c r="C9" s="66"/>
      <c r="D9" s="66"/>
      <c r="E9" s="66"/>
      <c r="F9" s="66"/>
      <c r="G9" s="66"/>
      <c r="H9" s="66"/>
      <c r="I9" s="66"/>
      <c r="J9" s="66"/>
      <c r="K9" s="66"/>
      <c r="L9" s="66"/>
      <c r="M9" s="66"/>
      <c r="N9" s="66"/>
      <c r="O9" s="66"/>
      <c r="P9" s="66"/>
      <c r="Q9" s="66"/>
      <c r="R9" s="66"/>
      <c r="S9" s="66"/>
      <c r="T9" s="67"/>
    </row>
    <row r="10" spans="1:20" ht="15.75" x14ac:dyDescent="0.2">
      <c r="A10" s="47" t="s">
        <v>42</v>
      </c>
      <c r="B10" s="48"/>
      <c r="C10" s="48"/>
      <c r="D10" s="48"/>
      <c r="E10" s="48"/>
      <c r="F10" s="48"/>
      <c r="G10" s="48"/>
      <c r="H10" s="48"/>
      <c r="I10" s="48"/>
      <c r="J10" s="48"/>
      <c r="K10" s="48"/>
      <c r="L10" s="48"/>
      <c r="M10" s="48"/>
      <c r="N10" s="48"/>
      <c r="O10" s="48"/>
      <c r="P10" s="48"/>
      <c r="Q10" s="48"/>
      <c r="R10" s="48"/>
      <c r="S10" s="48"/>
      <c r="T10" s="49"/>
    </row>
    <row r="11" spans="1:20" ht="38.25" x14ac:dyDescent="0.2">
      <c r="A11" s="68">
        <v>2</v>
      </c>
      <c r="B11" s="16" t="s">
        <v>34</v>
      </c>
      <c r="C11" s="16" t="s">
        <v>35</v>
      </c>
      <c r="D11" s="17" t="s">
        <v>34</v>
      </c>
      <c r="E11" s="18" t="s">
        <v>43</v>
      </c>
      <c r="F11" s="18" t="s">
        <v>37</v>
      </c>
      <c r="G11" s="8" t="s">
        <v>44</v>
      </c>
      <c r="H11" s="8" t="s">
        <v>25</v>
      </c>
      <c r="I11" s="9">
        <v>70</v>
      </c>
      <c r="J11" s="8" t="s">
        <v>39</v>
      </c>
      <c r="K11" s="8">
        <v>150000</v>
      </c>
      <c r="L11" s="8">
        <v>1</v>
      </c>
      <c r="M11" s="9">
        <f>L11*K11</f>
        <v>150000</v>
      </c>
      <c r="N11" s="8">
        <f>M11*117/100</f>
        <v>175500</v>
      </c>
      <c r="O11" s="11" t="s">
        <v>29</v>
      </c>
      <c r="P11" s="11" t="s">
        <v>27</v>
      </c>
      <c r="Q11" s="12"/>
      <c r="R11" s="10">
        <f t="shared" ref="R11" si="1">N11</f>
        <v>175500</v>
      </c>
      <c r="S11" s="13" t="s">
        <v>40</v>
      </c>
      <c r="T11" s="14"/>
    </row>
    <row r="12" spans="1:20" ht="29.25" customHeight="1" x14ac:dyDescent="0.2">
      <c r="A12" s="68"/>
      <c r="B12" s="65" t="s">
        <v>45</v>
      </c>
      <c r="C12" s="66"/>
      <c r="D12" s="66"/>
      <c r="E12" s="66"/>
      <c r="F12" s="66"/>
      <c r="G12" s="66"/>
      <c r="H12" s="66"/>
      <c r="I12" s="66"/>
      <c r="J12" s="66"/>
      <c r="K12" s="66"/>
      <c r="L12" s="66"/>
      <c r="M12" s="66"/>
      <c r="N12" s="66"/>
      <c r="O12" s="66"/>
      <c r="P12" s="66"/>
      <c r="Q12" s="66"/>
      <c r="R12" s="66"/>
      <c r="S12" s="66"/>
      <c r="T12" s="67"/>
    </row>
    <row r="13" spans="1:20" ht="15.75" x14ac:dyDescent="0.2">
      <c r="A13" s="47" t="s">
        <v>46</v>
      </c>
      <c r="B13" s="48"/>
      <c r="C13" s="48"/>
      <c r="D13" s="48"/>
      <c r="E13" s="48"/>
      <c r="F13" s="48"/>
      <c r="G13" s="48"/>
      <c r="H13" s="48"/>
      <c r="I13" s="48"/>
      <c r="J13" s="48"/>
      <c r="K13" s="48"/>
      <c r="L13" s="48"/>
      <c r="M13" s="48"/>
      <c r="N13" s="48"/>
      <c r="O13" s="48"/>
      <c r="P13" s="48"/>
      <c r="Q13" s="48"/>
      <c r="R13" s="48"/>
      <c r="S13" s="48"/>
      <c r="T13" s="49"/>
    </row>
    <row r="14" spans="1:20" ht="38.25" x14ac:dyDescent="0.2">
      <c r="A14" s="68">
        <v>3</v>
      </c>
      <c r="B14" s="16" t="s">
        <v>34</v>
      </c>
      <c r="C14" s="16" t="s">
        <v>35</v>
      </c>
      <c r="D14" s="17" t="s">
        <v>34</v>
      </c>
      <c r="E14" s="18" t="s">
        <v>47</v>
      </c>
      <c r="F14" s="18" t="s">
        <v>37</v>
      </c>
      <c r="G14" s="8" t="s">
        <v>48</v>
      </c>
      <c r="H14" s="8" t="s">
        <v>25</v>
      </c>
      <c r="I14" s="9">
        <v>70</v>
      </c>
      <c r="J14" s="8" t="s">
        <v>39</v>
      </c>
      <c r="K14" s="8">
        <v>117000</v>
      </c>
      <c r="L14" s="8">
        <v>1</v>
      </c>
      <c r="M14" s="9">
        <f>L14*K14</f>
        <v>117000</v>
      </c>
      <c r="N14" s="8">
        <f>M14*117/100</f>
        <v>136890</v>
      </c>
      <c r="O14" s="11" t="s">
        <v>29</v>
      </c>
      <c r="P14" s="11" t="s">
        <v>27</v>
      </c>
      <c r="Q14" s="12"/>
      <c r="R14" s="10">
        <f t="shared" ref="R14" si="2">N14</f>
        <v>136890</v>
      </c>
      <c r="S14" s="13" t="s">
        <v>40</v>
      </c>
      <c r="T14" s="14"/>
    </row>
    <row r="15" spans="1:20" ht="33.75" customHeight="1" x14ac:dyDescent="0.2">
      <c r="A15" s="68"/>
      <c r="B15" s="65" t="s">
        <v>49</v>
      </c>
      <c r="C15" s="66"/>
      <c r="D15" s="66"/>
      <c r="E15" s="66"/>
      <c r="F15" s="66"/>
      <c r="G15" s="66"/>
      <c r="H15" s="66"/>
      <c r="I15" s="66"/>
      <c r="J15" s="66"/>
      <c r="K15" s="66"/>
      <c r="L15" s="66"/>
      <c r="M15" s="66"/>
      <c r="N15" s="66"/>
      <c r="O15" s="66"/>
      <c r="P15" s="66"/>
      <c r="Q15" s="66"/>
      <c r="R15" s="66"/>
      <c r="S15" s="66"/>
      <c r="T15" s="67"/>
    </row>
    <row r="16" spans="1:20" ht="15.75" x14ac:dyDescent="0.2">
      <c r="A16" s="47" t="s">
        <v>50</v>
      </c>
      <c r="B16" s="48"/>
      <c r="C16" s="48"/>
      <c r="D16" s="48"/>
      <c r="E16" s="48"/>
      <c r="F16" s="48"/>
      <c r="G16" s="48"/>
      <c r="H16" s="48"/>
      <c r="I16" s="48"/>
      <c r="J16" s="48"/>
      <c r="K16" s="48"/>
      <c r="L16" s="48"/>
      <c r="M16" s="48"/>
      <c r="N16" s="48"/>
      <c r="O16" s="48"/>
      <c r="P16" s="48"/>
      <c r="Q16" s="48"/>
      <c r="R16" s="48"/>
      <c r="S16" s="48"/>
      <c r="T16" s="49"/>
    </row>
    <row r="17" spans="1:20" ht="38.25" x14ac:dyDescent="0.2">
      <c r="A17" s="68">
        <v>4</v>
      </c>
      <c r="B17" s="16" t="s">
        <v>34</v>
      </c>
      <c r="C17" s="16" t="s">
        <v>35</v>
      </c>
      <c r="D17" s="17" t="s">
        <v>34</v>
      </c>
      <c r="E17" s="18" t="s">
        <v>43</v>
      </c>
      <c r="F17" s="18" t="s">
        <v>37</v>
      </c>
      <c r="G17" s="8" t="s">
        <v>51</v>
      </c>
      <c r="H17" s="8" t="s">
        <v>25</v>
      </c>
      <c r="I17" s="9">
        <v>70</v>
      </c>
      <c r="J17" s="8" t="s">
        <v>39</v>
      </c>
      <c r="K17" s="8">
        <v>53900</v>
      </c>
      <c r="L17" s="8">
        <v>1</v>
      </c>
      <c r="M17" s="9">
        <f>L17*K17</f>
        <v>53900</v>
      </c>
      <c r="N17" s="8">
        <f>M17*117/100</f>
        <v>63063</v>
      </c>
      <c r="O17" s="11" t="s">
        <v>29</v>
      </c>
      <c r="P17" s="11" t="s">
        <v>27</v>
      </c>
      <c r="Q17" s="12"/>
      <c r="R17" s="10">
        <f t="shared" ref="R17" si="3">N17</f>
        <v>63063</v>
      </c>
      <c r="S17" s="13" t="s">
        <v>40</v>
      </c>
      <c r="T17" s="14"/>
    </row>
    <row r="18" spans="1:20" ht="27" customHeight="1" x14ac:dyDescent="0.2">
      <c r="A18" s="68"/>
      <c r="B18" s="65" t="s">
        <v>45</v>
      </c>
      <c r="C18" s="66"/>
      <c r="D18" s="66"/>
      <c r="E18" s="66"/>
      <c r="F18" s="66"/>
      <c r="G18" s="66"/>
      <c r="H18" s="66"/>
      <c r="I18" s="66"/>
      <c r="J18" s="66"/>
      <c r="K18" s="66"/>
      <c r="L18" s="66"/>
      <c r="M18" s="66"/>
      <c r="N18" s="66"/>
      <c r="O18" s="66"/>
      <c r="P18" s="66"/>
      <c r="Q18" s="66"/>
      <c r="R18" s="66"/>
      <c r="S18" s="66"/>
      <c r="T18" s="67"/>
    </row>
    <row r="19" spans="1:20" ht="15.75" x14ac:dyDescent="0.2">
      <c r="A19" s="47" t="s">
        <v>52</v>
      </c>
      <c r="B19" s="48"/>
      <c r="C19" s="48"/>
      <c r="D19" s="48"/>
      <c r="E19" s="48"/>
      <c r="F19" s="48"/>
      <c r="G19" s="48"/>
      <c r="H19" s="48"/>
      <c r="I19" s="48"/>
      <c r="J19" s="48"/>
      <c r="K19" s="48"/>
      <c r="L19" s="48"/>
      <c r="M19" s="48"/>
      <c r="N19" s="48"/>
      <c r="O19" s="48"/>
      <c r="P19" s="48"/>
      <c r="Q19" s="48"/>
      <c r="R19" s="48"/>
      <c r="S19" s="48"/>
      <c r="T19" s="49"/>
    </row>
    <row r="20" spans="1:20" ht="25.5" x14ac:dyDescent="0.2">
      <c r="A20" s="50">
        <v>5</v>
      </c>
      <c r="B20" s="51" t="s">
        <v>53</v>
      </c>
      <c r="C20" s="51" t="s">
        <v>35</v>
      </c>
      <c r="D20" s="53"/>
      <c r="E20" s="55" t="s">
        <v>24</v>
      </c>
      <c r="F20" s="55" t="s">
        <v>37</v>
      </c>
      <c r="G20" s="8" t="s">
        <v>54</v>
      </c>
      <c r="H20" s="8" t="s">
        <v>25</v>
      </c>
      <c r="I20" s="9">
        <v>100</v>
      </c>
      <c r="J20" s="8" t="s">
        <v>39</v>
      </c>
      <c r="K20" s="8">
        <v>15600</v>
      </c>
      <c r="L20" s="8">
        <v>1</v>
      </c>
      <c r="M20" s="9">
        <f t="shared" ref="M20:M22" si="4">L20*K20</f>
        <v>15600</v>
      </c>
      <c r="N20" s="8">
        <f t="shared" ref="N20:N22" si="5">M20*117/100</f>
        <v>18252</v>
      </c>
      <c r="O20" s="57" t="s">
        <v>29</v>
      </c>
      <c r="P20" s="57" t="s">
        <v>27</v>
      </c>
      <c r="Q20" s="58"/>
      <c r="R20" s="37">
        <f>N20*(100-Q20)/100</f>
        <v>18252</v>
      </c>
      <c r="S20" s="40" t="s">
        <v>40</v>
      </c>
      <c r="T20" s="42"/>
    </row>
    <row r="21" spans="1:20" x14ac:dyDescent="0.2">
      <c r="A21" s="50"/>
      <c r="B21" s="52"/>
      <c r="C21" s="52"/>
      <c r="D21" s="54"/>
      <c r="E21" s="56"/>
      <c r="F21" s="56"/>
      <c r="G21" s="26" t="s">
        <v>55</v>
      </c>
      <c r="H21" s="26" t="s">
        <v>25</v>
      </c>
      <c r="I21" s="27">
        <v>98</v>
      </c>
      <c r="J21" s="28" t="s">
        <v>39</v>
      </c>
      <c r="K21" s="29">
        <v>16000</v>
      </c>
      <c r="L21" s="30">
        <v>1</v>
      </c>
      <c r="M21" s="29">
        <f t="shared" si="4"/>
        <v>16000</v>
      </c>
      <c r="N21" s="29">
        <f t="shared" si="5"/>
        <v>18720</v>
      </c>
      <c r="O21" s="57"/>
      <c r="P21" s="57"/>
      <c r="Q21" s="59"/>
      <c r="R21" s="38"/>
      <c r="S21" s="41"/>
      <c r="T21" s="43"/>
    </row>
    <row r="22" spans="1:20" ht="25.5" x14ac:dyDescent="0.2">
      <c r="A22" s="50"/>
      <c r="B22" s="52"/>
      <c r="C22" s="52"/>
      <c r="D22" s="54"/>
      <c r="E22" s="56"/>
      <c r="F22" s="56"/>
      <c r="G22" s="26" t="s">
        <v>56</v>
      </c>
      <c r="H22" s="26" t="s">
        <v>25</v>
      </c>
      <c r="I22" s="27">
        <v>96</v>
      </c>
      <c r="J22" s="28" t="s">
        <v>39</v>
      </c>
      <c r="K22" s="29">
        <v>16580</v>
      </c>
      <c r="L22" s="30">
        <v>1</v>
      </c>
      <c r="M22" s="29">
        <f t="shared" si="4"/>
        <v>16580</v>
      </c>
      <c r="N22" s="29">
        <f t="shared" si="5"/>
        <v>19398.599999999999</v>
      </c>
      <c r="O22" s="57"/>
      <c r="P22" s="57"/>
      <c r="Q22" s="59"/>
      <c r="R22" s="38"/>
      <c r="S22" s="41"/>
      <c r="T22" s="43"/>
    </row>
    <row r="23" spans="1:20" x14ac:dyDescent="0.2">
      <c r="A23" s="50"/>
      <c r="B23" s="44" t="s">
        <v>57</v>
      </c>
      <c r="C23" s="45"/>
      <c r="D23" s="45"/>
      <c r="E23" s="45"/>
      <c r="F23" s="45"/>
      <c r="G23" s="45"/>
      <c r="H23" s="45"/>
      <c r="I23" s="45"/>
      <c r="J23" s="45"/>
      <c r="K23" s="45"/>
      <c r="L23" s="45"/>
      <c r="M23" s="45"/>
      <c r="N23" s="45"/>
      <c r="O23" s="45"/>
      <c r="P23" s="45"/>
      <c r="Q23" s="45"/>
      <c r="R23" s="45"/>
      <c r="S23" s="45"/>
      <c r="T23" s="46"/>
    </row>
    <row r="24" spans="1:20" ht="15.75" x14ac:dyDescent="0.2">
      <c r="A24" s="47" t="s">
        <v>58</v>
      </c>
      <c r="B24" s="48"/>
      <c r="C24" s="48"/>
      <c r="D24" s="48"/>
      <c r="E24" s="48"/>
      <c r="F24" s="48"/>
      <c r="G24" s="48"/>
      <c r="H24" s="48"/>
      <c r="I24" s="48"/>
      <c r="J24" s="48"/>
      <c r="K24" s="48"/>
      <c r="L24" s="48"/>
      <c r="M24" s="48"/>
      <c r="N24" s="48"/>
      <c r="O24" s="48"/>
      <c r="P24" s="48"/>
      <c r="Q24" s="48"/>
      <c r="R24" s="48"/>
      <c r="S24" s="48"/>
      <c r="T24" s="49"/>
    </row>
    <row r="25" spans="1:20" ht="51" x14ac:dyDescent="0.2">
      <c r="A25" s="68">
        <v>6</v>
      </c>
      <c r="B25" s="16" t="s">
        <v>59</v>
      </c>
      <c r="C25" s="16" t="s">
        <v>60</v>
      </c>
      <c r="D25" s="17">
        <v>23012</v>
      </c>
      <c r="E25" s="18" t="s">
        <v>47</v>
      </c>
      <c r="F25" s="18" t="s">
        <v>37</v>
      </c>
      <c r="G25" s="8" t="s">
        <v>61</v>
      </c>
      <c r="H25" s="8" t="s">
        <v>25</v>
      </c>
      <c r="I25" s="9">
        <v>100</v>
      </c>
      <c r="J25" s="8" t="s">
        <v>39</v>
      </c>
      <c r="K25" s="8">
        <v>42859</v>
      </c>
      <c r="L25" s="8">
        <v>1</v>
      </c>
      <c r="M25" s="9">
        <f>L25*K25</f>
        <v>42859</v>
      </c>
      <c r="N25" s="8">
        <f>M25*117/100</f>
        <v>50145.03</v>
      </c>
      <c r="O25" s="11" t="s">
        <v>26</v>
      </c>
      <c r="P25" s="11" t="s">
        <v>27</v>
      </c>
      <c r="Q25" s="12"/>
      <c r="R25" s="10">
        <f t="shared" ref="R25" si="6">N25</f>
        <v>50145.03</v>
      </c>
      <c r="S25" s="13" t="s">
        <v>40</v>
      </c>
      <c r="T25" s="14"/>
    </row>
    <row r="26" spans="1:20" ht="29.25" customHeight="1" x14ac:dyDescent="0.2">
      <c r="A26" s="68"/>
      <c r="B26" s="65" t="s">
        <v>62</v>
      </c>
      <c r="C26" s="66"/>
      <c r="D26" s="66"/>
      <c r="E26" s="66"/>
      <c r="F26" s="66"/>
      <c r="G26" s="66"/>
      <c r="H26" s="66"/>
      <c r="I26" s="66"/>
      <c r="J26" s="66"/>
      <c r="K26" s="66"/>
      <c r="L26" s="66"/>
      <c r="M26" s="66"/>
      <c r="N26" s="66"/>
      <c r="O26" s="66"/>
      <c r="P26" s="66"/>
      <c r="Q26" s="66"/>
      <c r="R26" s="66"/>
      <c r="S26" s="66"/>
      <c r="T26" s="67"/>
    </row>
    <row r="27" spans="1:20" ht="15.75" x14ac:dyDescent="0.2">
      <c r="A27" s="47" t="s">
        <v>63</v>
      </c>
      <c r="B27" s="48"/>
      <c r="C27" s="48"/>
      <c r="D27" s="48"/>
      <c r="E27" s="48"/>
      <c r="F27" s="48"/>
      <c r="G27" s="48"/>
      <c r="H27" s="48"/>
      <c r="I27" s="48"/>
      <c r="J27" s="48"/>
      <c r="K27" s="48"/>
      <c r="L27" s="48"/>
      <c r="M27" s="48"/>
      <c r="N27" s="48"/>
      <c r="O27" s="48"/>
      <c r="P27" s="48"/>
      <c r="Q27" s="48"/>
      <c r="R27" s="48"/>
      <c r="S27" s="48"/>
      <c r="T27" s="49"/>
    </row>
    <row r="28" spans="1:20" ht="51" x14ac:dyDescent="0.2">
      <c r="A28" s="63">
        <v>7</v>
      </c>
      <c r="B28" s="16" t="s">
        <v>64</v>
      </c>
      <c r="C28" s="16" t="s">
        <v>60</v>
      </c>
      <c r="D28" s="17">
        <v>23012</v>
      </c>
      <c r="E28" s="18" t="s">
        <v>43</v>
      </c>
      <c r="F28" s="18" t="s">
        <v>37</v>
      </c>
      <c r="G28" s="8" t="s">
        <v>65</v>
      </c>
      <c r="H28" s="8" t="s">
        <v>25</v>
      </c>
      <c r="I28" s="9">
        <v>100</v>
      </c>
      <c r="J28" s="8" t="s">
        <v>39</v>
      </c>
      <c r="K28" s="8">
        <v>6000</v>
      </c>
      <c r="L28" s="8">
        <v>1</v>
      </c>
      <c r="M28" s="9">
        <f>L28*K28</f>
        <v>6000</v>
      </c>
      <c r="N28" s="8">
        <f>M28*117/100</f>
        <v>7020</v>
      </c>
      <c r="O28" s="11" t="s">
        <v>26</v>
      </c>
      <c r="P28" s="11" t="s">
        <v>27</v>
      </c>
      <c r="Q28" s="12"/>
      <c r="R28" s="10">
        <f t="shared" ref="R28" si="7">N28</f>
        <v>7020</v>
      </c>
      <c r="S28" s="13" t="s">
        <v>40</v>
      </c>
      <c r="T28" s="14"/>
    </row>
    <row r="29" spans="1:20" x14ac:dyDescent="0.2">
      <c r="A29" s="64"/>
      <c r="B29" s="65" t="s">
        <v>66</v>
      </c>
      <c r="C29" s="66"/>
      <c r="D29" s="66"/>
      <c r="E29" s="66"/>
      <c r="F29" s="66"/>
      <c r="G29" s="66"/>
      <c r="H29" s="66"/>
      <c r="I29" s="66"/>
      <c r="J29" s="66"/>
      <c r="K29" s="66"/>
      <c r="L29" s="66"/>
      <c r="M29" s="66"/>
      <c r="N29" s="66"/>
      <c r="O29" s="66"/>
      <c r="P29" s="66"/>
      <c r="Q29" s="66"/>
      <c r="R29" s="66"/>
      <c r="S29" s="66"/>
      <c r="T29" s="67"/>
    </row>
    <row r="30" spans="1:20" ht="15.75" x14ac:dyDescent="0.2">
      <c r="A30" s="47" t="s">
        <v>67</v>
      </c>
      <c r="B30" s="48"/>
      <c r="C30" s="48"/>
      <c r="D30" s="48"/>
      <c r="E30" s="48"/>
      <c r="F30" s="48"/>
      <c r="G30" s="48"/>
      <c r="H30" s="48"/>
      <c r="I30" s="48"/>
      <c r="J30" s="48"/>
      <c r="K30" s="48"/>
      <c r="L30" s="48"/>
      <c r="M30" s="48"/>
      <c r="N30" s="48"/>
      <c r="O30" s="48"/>
      <c r="P30" s="48"/>
      <c r="Q30" s="48"/>
      <c r="R30" s="48"/>
      <c r="S30" s="48"/>
      <c r="T30" s="49"/>
    </row>
    <row r="31" spans="1:20" ht="51" x14ac:dyDescent="0.2">
      <c r="A31" s="63">
        <v>8</v>
      </c>
      <c r="B31" s="16" t="s">
        <v>68</v>
      </c>
      <c r="C31" s="16" t="s">
        <v>60</v>
      </c>
      <c r="D31" s="17">
        <v>23012</v>
      </c>
      <c r="E31" s="18" t="s">
        <v>47</v>
      </c>
      <c r="F31" s="18" t="s">
        <v>37</v>
      </c>
      <c r="G31" s="8" t="s">
        <v>61</v>
      </c>
      <c r="H31" s="8" t="s">
        <v>25</v>
      </c>
      <c r="I31" s="9">
        <v>100</v>
      </c>
      <c r="J31" s="8" t="s">
        <v>39</v>
      </c>
      <c r="K31" s="8">
        <v>56213</v>
      </c>
      <c r="L31" s="8">
        <v>1</v>
      </c>
      <c r="M31" s="9">
        <f>L31*K31</f>
        <v>56213</v>
      </c>
      <c r="N31" s="8">
        <f>M31*117/100</f>
        <v>65769.210000000006</v>
      </c>
      <c r="O31" s="11" t="s">
        <v>26</v>
      </c>
      <c r="P31" s="11" t="s">
        <v>27</v>
      </c>
      <c r="Q31" s="12"/>
      <c r="R31" s="10">
        <f t="shared" ref="R31" si="8">N31</f>
        <v>65769.210000000006</v>
      </c>
      <c r="S31" s="13" t="s">
        <v>40</v>
      </c>
      <c r="T31" s="14"/>
    </row>
    <row r="32" spans="1:20" ht="30.75" customHeight="1" x14ac:dyDescent="0.2">
      <c r="A32" s="64"/>
      <c r="B32" s="65" t="s">
        <v>69</v>
      </c>
      <c r="C32" s="66"/>
      <c r="D32" s="66"/>
      <c r="E32" s="66"/>
      <c r="F32" s="66"/>
      <c r="G32" s="66"/>
      <c r="H32" s="66"/>
      <c r="I32" s="66"/>
      <c r="J32" s="66"/>
      <c r="K32" s="66"/>
      <c r="L32" s="66"/>
      <c r="M32" s="66"/>
      <c r="N32" s="66"/>
      <c r="O32" s="66"/>
      <c r="P32" s="66"/>
      <c r="Q32" s="66"/>
      <c r="R32" s="66"/>
      <c r="S32" s="66"/>
      <c r="T32" s="67"/>
    </row>
    <row r="33" spans="1:20" ht="15.75" x14ac:dyDescent="0.2">
      <c r="A33" s="47" t="s">
        <v>70</v>
      </c>
      <c r="B33" s="48"/>
      <c r="C33" s="48"/>
      <c r="D33" s="48"/>
      <c r="E33" s="48"/>
      <c r="F33" s="48"/>
      <c r="G33" s="48"/>
      <c r="H33" s="48"/>
      <c r="I33" s="48"/>
      <c r="J33" s="48"/>
      <c r="K33" s="48"/>
      <c r="L33" s="48"/>
      <c r="M33" s="48"/>
      <c r="N33" s="48"/>
      <c r="O33" s="48"/>
      <c r="P33" s="48"/>
      <c r="Q33" s="48"/>
      <c r="R33" s="48"/>
      <c r="S33" s="48"/>
      <c r="T33" s="49"/>
    </row>
    <row r="34" spans="1:20" x14ac:dyDescent="0.2">
      <c r="A34" s="50">
        <v>9</v>
      </c>
      <c r="B34" s="51" t="s">
        <v>71</v>
      </c>
      <c r="C34" s="51" t="s">
        <v>60</v>
      </c>
      <c r="D34" s="53">
        <v>23009</v>
      </c>
      <c r="E34" s="55" t="s">
        <v>24</v>
      </c>
      <c r="F34" s="55" t="s">
        <v>37</v>
      </c>
      <c r="G34" s="8" t="s">
        <v>72</v>
      </c>
      <c r="H34" s="8" t="s">
        <v>25</v>
      </c>
      <c r="I34" s="9">
        <v>98</v>
      </c>
      <c r="J34" s="8" t="s">
        <v>39</v>
      </c>
      <c r="K34" s="8">
        <v>3500</v>
      </c>
      <c r="L34" s="8">
        <v>1</v>
      </c>
      <c r="M34" s="9">
        <f>L34*K34</f>
        <v>3500</v>
      </c>
      <c r="N34" s="8">
        <f>M34*1.17</f>
        <v>4094.9999999999995</v>
      </c>
      <c r="O34" s="60" t="s">
        <v>26</v>
      </c>
      <c r="P34" s="60" t="s">
        <v>27</v>
      </c>
      <c r="Q34" s="58"/>
      <c r="R34" s="37">
        <f>N34*(100-Q34)/100</f>
        <v>4094.9999999999995</v>
      </c>
      <c r="S34" s="40" t="s">
        <v>40</v>
      </c>
      <c r="T34" s="62"/>
    </row>
    <row r="35" spans="1:20" x14ac:dyDescent="0.2">
      <c r="A35" s="50"/>
      <c r="B35" s="52"/>
      <c r="C35" s="52"/>
      <c r="D35" s="54"/>
      <c r="E35" s="56"/>
      <c r="F35" s="56"/>
      <c r="G35" s="29" t="s">
        <v>73</v>
      </c>
      <c r="H35" s="29" t="s">
        <v>25</v>
      </c>
      <c r="I35" s="26">
        <v>94</v>
      </c>
      <c r="J35" s="29" t="s">
        <v>39</v>
      </c>
      <c r="K35" s="28">
        <v>3400</v>
      </c>
      <c r="L35" s="31">
        <v>1</v>
      </c>
      <c r="M35" s="29">
        <f t="shared" ref="M35:M36" si="9">L35*K35</f>
        <v>3400</v>
      </c>
      <c r="N35" s="29">
        <f t="shared" ref="N35:N36" si="10">M35*1.17</f>
        <v>3977.9999999999995</v>
      </c>
      <c r="O35" s="61"/>
      <c r="P35" s="61"/>
      <c r="Q35" s="59"/>
      <c r="R35" s="38"/>
      <c r="S35" s="41"/>
      <c r="T35" s="62"/>
    </row>
    <row r="36" spans="1:20" x14ac:dyDescent="0.2">
      <c r="A36" s="50"/>
      <c r="B36" s="52"/>
      <c r="C36" s="52"/>
      <c r="D36" s="54"/>
      <c r="E36" s="56"/>
      <c r="F36" s="56"/>
      <c r="G36" s="32" t="s">
        <v>55</v>
      </c>
      <c r="H36" s="32" t="s">
        <v>25</v>
      </c>
      <c r="I36" s="33">
        <v>55</v>
      </c>
      <c r="J36" s="29" t="s">
        <v>39</v>
      </c>
      <c r="K36" s="29">
        <v>9500</v>
      </c>
      <c r="L36" s="27">
        <v>1</v>
      </c>
      <c r="M36" s="29">
        <f t="shared" si="9"/>
        <v>9500</v>
      </c>
      <c r="N36" s="29">
        <f t="shared" si="10"/>
        <v>11115</v>
      </c>
      <c r="O36" s="61"/>
      <c r="P36" s="61"/>
      <c r="Q36" s="59"/>
      <c r="R36" s="38"/>
      <c r="S36" s="41"/>
      <c r="T36" s="62"/>
    </row>
    <row r="37" spans="1:20" ht="28.5" customHeight="1" x14ac:dyDescent="0.2">
      <c r="A37" s="50"/>
      <c r="B37" s="44" t="s">
        <v>74</v>
      </c>
      <c r="C37" s="45"/>
      <c r="D37" s="45"/>
      <c r="E37" s="45"/>
      <c r="F37" s="45"/>
      <c r="G37" s="45"/>
      <c r="H37" s="45"/>
      <c r="I37" s="45"/>
      <c r="J37" s="45"/>
      <c r="K37" s="45"/>
      <c r="L37" s="45"/>
      <c r="M37" s="45"/>
      <c r="N37" s="45"/>
      <c r="O37" s="45"/>
      <c r="P37" s="45"/>
      <c r="Q37" s="45"/>
      <c r="R37" s="45"/>
      <c r="S37" s="46"/>
      <c r="T37" s="34"/>
    </row>
    <row r="38" spans="1:20" ht="15.75" x14ac:dyDescent="0.2">
      <c r="A38" s="47" t="s">
        <v>75</v>
      </c>
      <c r="B38" s="48"/>
      <c r="C38" s="48"/>
      <c r="D38" s="48"/>
      <c r="E38" s="48"/>
      <c r="F38" s="48"/>
      <c r="G38" s="48"/>
      <c r="H38" s="48"/>
      <c r="I38" s="48"/>
      <c r="J38" s="48"/>
      <c r="K38" s="48"/>
      <c r="L38" s="48"/>
      <c r="M38" s="48"/>
      <c r="N38" s="48"/>
      <c r="O38" s="48"/>
      <c r="P38" s="48"/>
      <c r="Q38" s="48"/>
      <c r="R38" s="48"/>
      <c r="S38" s="48"/>
      <c r="T38" s="49"/>
    </row>
    <row r="39" spans="1:20" x14ac:dyDescent="0.2">
      <c r="A39" s="50">
        <v>10</v>
      </c>
      <c r="B39" s="51" t="s">
        <v>76</v>
      </c>
      <c r="C39" s="51" t="s">
        <v>60</v>
      </c>
      <c r="D39" s="53">
        <v>2230122953</v>
      </c>
      <c r="E39" s="55" t="s">
        <v>47</v>
      </c>
      <c r="F39" s="55" t="s">
        <v>37</v>
      </c>
      <c r="G39" s="8" t="s">
        <v>77</v>
      </c>
      <c r="H39" s="8" t="s">
        <v>25</v>
      </c>
      <c r="I39" s="9">
        <v>100</v>
      </c>
      <c r="J39" s="8" t="s">
        <v>39</v>
      </c>
      <c r="K39" s="8">
        <v>18000</v>
      </c>
      <c r="L39" s="8">
        <v>1</v>
      </c>
      <c r="M39" s="9">
        <f t="shared" ref="M39:M42" si="11">L39*K39</f>
        <v>18000</v>
      </c>
      <c r="N39" s="8">
        <f t="shared" ref="N39:N42" si="12">M39*117/100</f>
        <v>21060</v>
      </c>
      <c r="O39" s="57" t="s">
        <v>26</v>
      </c>
      <c r="P39" s="57" t="s">
        <v>27</v>
      </c>
      <c r="Q39" s="58"/>
      <c r="R39" s="37">
        <f>N39*(100-Q39)/100</f>
        <v>21060</v>
      </c>
      <c r="S39" s="40" t="s">
        <v>40</v>
      </c>
      <c r="T39" s="42"/>
    </row>
    <row r="40" spans="1:20" x14ac:dyDescent="0.2">
      <c r="A40" s="50"/>
      <c r="B40" s="52"/>
      <c r="C40" s="52"/>
      <c r="D40" s="54"/>
      <c r="E40" s="56"/>
      <c r="F40" s="56"/>
      <c r="G40" s="26" t="s">
        <v>78</v>
      </c>
      <c r="H40" s="26" t="s">
        <v>25</v>
      </c>
      <c r="I40" s="27">
        <v>71</v>
      </c>
      <c r="J40" s="28" t="s">
        <v>39</v>
      </c>
      <c r="K40" s="29">
        <v>31000</v>
      </c>
      <c r="L40" s="30">
        <v>1</v>
      </c>
      <c r="M40" s="29">
        <f t="shared" si="11"/>
        <v>31000</v>
      </c>
      <c r="N40" s="29">
        <f t="shared" si="12"/>
        <v>36270</v>
      </c>
      <c r="O40" s="57"/>
      <c r="P40" s="57"/>
      <c r="Q40" s="59"/>
      <c r="R40" s="38"/>
      <c r="S40" s="41"/>
      <c r="T40" s="43"/>
    </row>
    <row r="41" spans="1:20" x14ac:dyDescent="0.2">
      <c r="A41" s="50"/>
      <c r="B41" s="52"/>
      <c r="C41" s="52"/>
      <c r="D41" s="54"/>
      <c r="E41" s="56"/>
      <c r="F41" s="56"/>
      <c r="G41" s="26" t="s">
        <v>79</v>
      </c>
      <c r="H41" s="26" t="s">
        <v>25</v>
      </c>
      <c r="I41" s="27">
        <v>62</v>
      </c>
      <c r="J41" s="28" t="s">
        <v>39</v>
      </c>
      <c r="K41" s="29">
        <v>39400</v>
      </c>
      <c r="L41" s="30">
        <v>1</v>
      </c>
      <c r="M41" s="29">
        <f t="shared" si="11"/>
        <v>39400</v>
      </c>
      <c r="N41" s="29">
        <f t="shared" si="12"/>
        <v>46098</v>
      </c>
      <c r="O41" s="57"/>
      <c r="P41" s="57"/>
      <c r="Q41" s="59"/>
      <c r="R41" s="38"/>
      <c r="S41" s="41"/>
      <c r="T41" s="43"/>
    </row>
    <row r="42" spans="1:20" x14ac:dyDescent="0.2">
      <c r="A42" s="50"/>
      <c r="B42" s="52"/>
      <c r="C42" s="52"/>
      <c r="D42" s="54"/>
      <c r="E42" s="56"/>
      <c r="F42" s="56"/>
      <c r="G42" s="26" t="s">
        <v>80</v>
      </c>
      <c r="H42" s="26" t="s">
        <v>25</v>
      </c>
      <c r="I42" s="27">
        <v>55</v>
      </c>
      <c r="J42" s="28" t="s">
        <v>39</v>
      </c>
      <c r="K42" s="29">
        <v>50000</v>
      </c>
      <c r="L42" s="30">
        <v>1</v>
      </c>
      <c r="M42" s="29">
        <f t="shared" si="11"/>
        <v>50000</v>
      </c>
      <c r="N42" s="29">
        <f t="shared" si="12"/>
        <v>58500</v>
      </c>
      <c r="O42" s="57"/>
      <c r="P42" s="57"/>
      <c r="Q42" s="59"/>
      <c r="R42" s="39"/>
      <c r="S42" s="41"/>
      <c r="T42" s="43"/>
    </row>
    <row r="43" spans="1:20" x14ac:dyDescent="0.2">
      <c r="A43" s="50"/>
      <c r="B43" s="44" t="s">
        <v>81</v>
      </c>
      <c r="C43" s="45"/>
      <c r="D43" s="45"/>
      <c r="E43" s="45"/>
      <c r="F43" s="45"/>
      <c r="G43" s="45"/>
      <c r="H43" s="45"/>
      <c r="I43" s="45"/>
      <c r="J43" s="45"/>
      <c r="K43" s="45"/>
      <c r="L43" s="45"/>
      <c r="M43" s="45"/>
      <c r="N43" s="45"/>
      <c r="O43" s="45"/>
      <c r="P43" s="45"/>
      <c r="Q43" s="45"/>
      <c r="R43" s="45"/>
      <c r="S43" s="45"/>
      <c r="T43" s="46"/>
    </row>
    <row r="44" spans="1:20" ht="15.75" x14ac:dyDescent="0.2">
      <c r="A44" s="47" t="s">
        <v>82</v>
      </c>
      <c r="B44" s="48"/>
      <c r="C44" s="48"/>
      <c r="D44" s="48"/>
      <c r="E44" s="48"/>
      <c r="F44" s="48"/>
      <c r="G44" s="48"/>
      <c r="H44" s="48"/>
      <c r="I44" s="48"/>
      <c r="J44" s="48"/>
      <c r="K44" s="48"/>
      <c r="L44" s="48"/>
      <c r="M44" s="48"/>
      <c r="N44" s="48"/>
      <c r="O44" s="48"/>
      <c r="P44" s="48"/>
      <c r="Q44" s="48"/>
      <c r="R44" s="48"/>
      <c r="S44" s="48"/>
      <c r="T44" s="49"/>
    </row>
    <row r="45" spans="1:20" x14ac:dyDescent="0.2">
      <c r="A45" s="50">
        <v>11</v>
      </c>
      <c r="B45" s="51" t="s">
        <v>83</v>
      </c>
      <c r="C45" s="51" t="s">
        <v>60</v>
      </c>
      <c r="D45" s="53">
        <v>23009</v>
      </c>
      <c r="E45" s="55" t="s">
        <v>22</v>
      </c>
      <c r="F45" s="55" t="s">
        <v>37</v>
      </c>
      <c r="G45" s="8" t="s">
        <v>84</v>
      </c>
      <c r="H45" s="8" t="s">
        <v>25</v>
      </c>
      <c r="I45" s="9">
        <v>100</v>
      </c>
      <c r="J45" s="8" t="s">
        <v>85</v>
      </c>
      <c r="K45" s="8">
        <v>6000000</v>
      </c>
      <c r="L45" s="8">
        <v>0.03</v>
      </c>
      <c r="M45" s="9">
        <f>L45*K45</f>
        <v>180000</v>
      </c>
      <c r="N45" s="8">
        <f t="shared" ref="N45:N47" si="13">M45*117/100</f>
        <v>210600</v>
      </c>
      <c r="O45" s="57" t="s">
        <v>26</v>
      </c>
      <c r="P45" s="57" t="s">
        <v>27</v>
      </c>
      <c r="Q45" s="58"/>
      <c r="R45" s="37">
        <f>N45*(100-Q45)/100</f>
        <v>210600</v>
      </c>
      <c r="S45" s="40" t="s">
        <v>40</v>
      </c>
      <c r="T45" s="42"/>
    </row>
    <row r="46" spans="1:20" ht="25.5" x14ac:dyDescent="0.2">
      <c r="A46" s="50"/>
      <c r="B46" s="52"/>
      <c r="C46" s="52"/>
      <c r="D46" s="54"/>
      <c r="E46" s="56"/>
      <c r="F46" s="56"/>
      <c r="G46" s="26" t="s">
        <v>86</v>
      </c>
      <c r="H46" s="26" t="s">
        <v>25</v>
      </c>
      <c r="I46" s="27">
        <v>94</v>
      </c>
      <c r="J46" s="28" t="s">
        <v>85</v>
      </c>
      <c r="K46" s="29">
        <v>6000000</v>
      </c>
      <c r="L46" s="35">
        <v>0.03</v>
      </c>
      <c r="M46" s="29">
        <f>L46*K46</f>
        <v>180000</v>
      </c>
      <c r="N46" s="29">
        <f t="shared" si="13"/>
        <v>210600</v>
      </c>
      <c r="O46" s="57"/>
      <c r="P46" s="57"/>
      <c r="Q46" s="59"/>
      <c r="R46" s="38"/>
      <c r="S46" s="41"/>
      <c r="T46" s="43"/>
    </row>
    <row r="47" spans="1:20" ht="25.5" x14ac:dyDescent="0.2">
      <c r="A47" s="50"/>
      <c r="B47" s="52"/>
      <c r="C47" s="52"/>
      <c r="D47" s="54"/>
      <c r="E47" s="56"/>
      <c r="F47" s="56"/>
      <c r="G47" s="26" t="s">
        <v>87</v>
      </c>
      <c r="H47" s="26" t="s">
        <v>25</v>
      </c>
      <c r="I47" s="27">
        <v>90</v>
      </c>
      <c r="J47" s="28" t="s">
        <v>85</v>
      </c>
      <c r="K47" s="29">
        <v>6000000</v>
      </c>
      <c r="L47" s="36">
        <v>3.49E-2</v>
      </c>
      <c r="M47" s="29">
        <f t="shared" ref="M47" si="14">L47*K47</f>
        <v>209400</v>
      </c>
      <c r="N47" s="29">
        <f t="shared" si="13"/>
        <v>244998</v>
      </c>
      <c r="O47" s="57"/>
      <c r="P47" s="57"/>
      <c r="Q47" s="59"/>
      <c r="R47" s="38"/>
      <c r="S47" s="41"/>
      <c r="T47" s="43"/>
    </row>
    <row r="48" spans="1:20" ht="43.15" customHeight="1" x14ac:dyDescent="0.2">
      <c r="A48" s="50"/>
      <c r="B48" s="44" t="s">
        <v>88</v>
      </c>
      <c r="C48" s="45"/>
      <c r="D48" s="45"/>
      <c r="E48" s="45"/>
      <c r="F48" s="45"/>
      <c r="G48" s="45"/>
      <c r="H48" s="45"/>
      <c r="I48" s="45"/>
      <c r="J48" s="45"/>
      <c r="K48" s="45"/>
      <c r="L48" s="45"/>
      <c r="M48" s="45"/>
      <c r="N48" s="45"/>
      <c r="O48" s="45"/>
      <c r="P48" s="45"/>
      <c r="Q48" s="45"/>
      <c r="R48" s="45"/>
      <c r="S48" s="45"/>
      <c r="T48" s="46"/>
    </row>
    <row r="49" spans="1:20" ht="15.75" x14ac:dyDescent="0.2">
      <c r="A49" s="47" t="s">
        <v>89</v>
      </c>
      <c r="B49" s="48"/>
      <c r="C49" s="48"/>
      <c r="D49" s="48"/>
      <c r="E49" s="48"/>
      <c r="F49" s="48"/>
      <c r="G49" s="48"/>
      <c r="H49" s="48"/>
      <c r="I49" s="48"/>
      <c r="J49" s="48"/>
      <c r="K49" s="48"/>
      <c r="L49" s="48"/>
      <c r="M49" s="48"/>
      <c r="N49" s="48"/>
      <c r="O49" s="48"/>
      <c r="P49" s="48"/>
      <c r="Q49" s="48"/>
      <c r="R49" s="48"/>
      <c r="S49" s="48"/>
      <c r="T49" s="49"/>
    </row>
    <row r="50" spans="1:20" x14ac:dyDescent="0.2">
      <c r="A50" s="50">
        <v>12</v>
      </c>
      <c r="B50" s="51" t="s">
        <v>90</v>
      </c>
      <c r="C50" s="51" t="s">
        <v>60</v>
      </c>
      <c r="D50" s="53">
        <v>2230122955</v>
      </c>
      <c r="E50" s="55" t="s">
        <v>47</v>
      </c>
      <c r="F50" s="55" t="s">
        <v>37</v>
      </c>
      <c r="G50" s="8" t="s">
        <v>77</v>
      </c>
      <c r="H50" s="8" t="s">
        <v>25</v>
      </c>
      <c r="I50" s="9">
        <v>100</v>
      </c>
      <c r="J50" s="8" t="s">
        <v>39</v>
      </c>
      <c r="K50" s="8">
        <v>56000</v>
      </c>
      <c r="L50" s="8">
        <v>1</v>
      </c>
      <c r="M50" s="9">
        <f t="shared" ref="M50:M53" si="15">L50*K50</f>
        <v>56000</v>
      </c>
      <c r="N50" s="8">
        <f t="shared" ref="N50:N53" si="16">M50*117/100</f>
        <v>65520</v>
      </c>
      <c r="O50" s="57" t="s">
        <v>23</v>
      </c>
      <c r="P50" s="57" t="s">
        <v>27</v>
      </c>
      <c r="Q50" s="58"/>
      <c r="R50" s="37">
        <f>N50*(100-Q50)/100</f>
        <v>65520</v>
      </c>
      <c r="S50" s="40" t="s">
        <v>40</v>
      </c>
      <c r="T50" s="42"/>
    </row>
    <row r="51" spans="1:20" x14ac:dyDescent="0.2">
      <c r="A51" s="50"/>
      <c r="B51" s="52"/>
      <c r="C51" s="52"/>
      <c r="D51" s="54"/>
      <c r="E51" s="56"/>
      <c r="F51" s="56"/>
      <c r="G51" s="26" t="s">
        <v>78</v>
      </c>
      <c r="H51" s="26" t="s">
        <v>25</v>
      </c>
      <c r="I51" s="27">
        <v>96</v>
      </c>
      <c r="J51" s="28" t="s">
        <v>39</v>
      </c>
      <c r="K51" s="29">
        <v>59000</v>
      </c>
      <c r="L51" s="30">
        <v>1</v>
      </c>
      <c r="M51" s="29">
        <f t="shared" si="15"/>
        <v>59000</v>
      </c>
      <c r="N51" s="29">
        <f>M51*117/100</f>
        <v>69030</v>
      </c>
      <c r="O51" s="57"/>
      <c r="P51" s="57"/>
      <c r="Q51" s="59"/>
      <c r="R51" s="38"/>
      <c r="S51" s="41"/>
      <c r="T51" s="43"/>
    </row>
    <row r="52" spans="1:20" x14ac:dyDescent="0.2">
      <c r="A52" s="50"/>
      <c r="B52" s="52"/>
      <c r="C52" s="52"/>
      <c r="D52" s="54"/>
      <c r="E52" s="56"/>
      <c r="F52" s="56"/>
      <c r="G52" s="26" t="s">
        <v>61</v>
      </c>
      <c r="H52" s="26" t="s">
        <v>25</v>
      </c>
      <c r="I52" s="27">
        <v>57</v>
      </c>
      <c r="J52" s="28" t="s">
        <v>39</v>
      </c>
      <c r="K52" s="29">
        <v>145000</v>
      </c>
      <c r="L52" s="30">
        <v>1</v>
      </c>
      <c r="M52" s="29">
        <v>145000</v>
      </c>
      <c r="N52" s="29">
        <v>169650</v>
      </c>
      <c r="O52" s="57"/>
      <c r="P52" s="57"/>
      <c r="Q52" s="59"/>
      <c r="R52" s="38"/>
      <c r="S52" s="41"/>
      <c r="T52" s="43"/>
    </row>
    <row r="53" spans="1:20" ht="44.25" customHeight="1" x14ac:dyDescent="0.2">
      <c r="A53" s="50"/>
      <c r="B53" s="52"/>
      <c r="C53" s="52"/>
      <c r="D53" s="54"/>
      <c r="E53" s="56"/>
      <c r="F53" s="56"/>
      <c r="G53" s="26" t="s">
        <v>80</v>
      </c>
      <c r="H53" s="26" t="s">
        <v>25</v>
      </c>
      <c r="I53" s="27">
        <v>56</v>
      </c>
      <c r="J53" s="28" t="s">
        <v>39</v>
      </c>
      <c r="K53" s="29">
        <v>150000</v>
      </c>
      <c r="L53" s="30">
        <v>1</v>
      </c>
      <c r="M53" s="29">
        <f t="shared" si="15"/>
        <v>150000</v>
      </c>
      <c r="N53" s="29">
        <f t="shared" si="16"/>
        <v>175500</v>
      </c>
      <c r="O53" s="57"/>
      <c r="P53" s="57"/>
      <c r="Q53" s="59"/>
      <c r="R53" s="38"/>
      <c r="S53" s="41"/>
      <c r="T53" s="43"/>
    </row>
    <row r="54" spans="1:20" ht="24" customHeight="1" x14ac:dyDescent="0.2">
      <c r="A54" s="50"/>
      <c r="B54" s="44" t="s">
        <v>91</v>
      </c>
      <c r="C54" s="45"/>
      <c r="D54" s="45"/>
      <c r="E54" s="45"/>
      <c r="F54" s="45"/>
      <c r="G54" s="45"/>
      <c r="H54" s="45"/>
      <c r="I54" s="45"/>
      <c r="J54" s="45"/>
      <c r="K54" s="45"/>
      <c r="L54" s="45"/>
      <c r="M54" s="45"/>
      <c r="N54" s="45"/>
      <c r="O54" s="45"/>
      <c r="P54" s="45"/>
      <c r="Q54" s="45"/>
      <c r="R54" s="45"/>
      <c r="S54" s="45"/>
      <c r="T54" s="46"/>
    </row>
    <row r="55" spans="1:20" ht="15.75" x14ac:dyDescent="0.2">
      <c r="A55" s="47" t="s">
        <v>92</v>
      </c>
      <c r="B55" s="48"/>
      <c r="C55" s="48"/>
      <c r="D55" s="48"/>
      <c r="E55" s="48"/>
      <c r="F55" s="48"/>
      <c r="G55" s="48"/>
      <c r="H55" s="48"/>
      <c r="I55" s="48"/>
      <c r="J55" s="48"/>
      <c r="K55" s="48"/>
      <c r="L55" s="48"/>
      <c r="M55" s="48"/>
      <c r="N55" s="48"/>
      <c r="O55" s="48"/>
      <c r="P55" s="48"/>
      <c r="Q55" s="48"/>
      <c r="R55" s="48"/>
      <c r="S55" s="48"/>
      <c r="T55" s="49"/>
    </row>
    <row r="56" spans="1:20" x14ac:dyDescent="0.2">
      <c r="A56" s="50">
        <v>13</v>
      </c>
      <c r="B56" s="51" t="s">
        <v>93</v>
      </c>
      <c r="C56" s="51" t="s">
        <v>60</v>
      </c>
      <c r="D56" s="53">
        <v>23009</v>
      </c>
      <c r="E56" s="55" t="s">
        <v>43</v>
      </c>
      <c r="F56" s="55" t="s">
        <v>37</v>
      </c>
      <c r="G56" s="8" t="s">
        <v>94</v>
      </c>
      <c r="H56" s="8" t="s">
        <v>25</v>
      </c>
      <c r="I56" s="9">
        <v>100</v>
      </c>
      <c r="J56" s="8" t="s">
        <v>39</v>
      </c>
      <c r="K56" s="8">
        <v>74200</v>
      </c>
      <c r="L56" s="8">
        <v>1</v>
      </c>
      <c r="M56" s="9">
        <f t="shared" ref="M56:M58" si="17">L56*K56</f>
        <v>74200</v>
      </c>
      <c r="N56" s="8">
        <f t="shared" ref="N56:N58" si="18">M56*117/100</f>
        <v>86814</v>
      </c>
      <c r="O56" s="57" t="s">
        <v>23</v>
      </c>
      <c r="P56" s="57" t="s">
        <v>95</v>
      </c>
      <c r="Q56" s="58"/>
      <c r="R56" s="37">
        <f>N56*(100-Q56)/100</f>
        <v>86814</v>
      </c>
      <c r="S56" s="40" t="s">
        <v>40</v>
      </c>
      <c r="T56" s="42"/>
    </row>
    <row r="57" spans="1:20" x14ac:dyDescent="0.2">
      <c r="A57" s="50"/>
      <c r="B57" s="52"/>
      <c r="C57" s="52"/>
      <c r="D57" s="54"/>
      <c r="E57" s="56"/>
      <c r="F57" s="56"/>
      <c r="G57" s="26" t="s">
        <v>96</v>
      </c>
      <c r="H57" s="26" t="s">
        <v>25</v>
      </c>
      <c r="I57" s="27">
        <v>57</v>
      </c>
      <c r="J57" s="28" t="s">
        <v>39</v>
      </c>
      <c r="K57" s="29">
        <v>190000</v>
      </c>
      <c r="L57" s="30">
        <v>1</v>
      </c>
      <c r="M57" s="29">
        <f t="shared" si="17"/>
        <v>190000</v>
      </c>
      <c r="N57" s="29">
        <f t="shared" si="18"/>
        <v>222300</v>
      </c>
      <c r="O57" s="57"/>
      <c r="P57" s="57"/>
      <c r="Q57" s="59"/>
      <c r="R57" s="38"/>
      <c r="S57" s="41"/>
      <c r="T57" s="43"/>
    </row>
    <row r="58" spans="1:20" x14ac:dyDescent="0.2">
      <c r="A58" s="50"/>
      <c r="B58" s="52"/>
      <c r="C58" s="52"/>
      <c r="D58" s="54"/>
      <c r="E58" s="56"/>
      <c r="F58" s="56"/>
      <c r="G58" s="26" t="s">
        <v>97</v>
      </c>
      <c r="H58" s="26" t="s">
        <v>25</v>
      </c>
      <c r="I58" s="27">
        <v>51</v>
      </c>
      <c r="J58" s="28" t="s">
        <v>39</v>
      </c>
      <c r="K58" s="29">
        <v>247169</v>
      </c>
      <c r="L58" s="30">
        <v>1</v>
      </c>
      <c r="M58" s="29">
        <f t="shared" si="17"/>
        <v>247169</v>
      </c>
      <c r="N58" s="29">
        <f t="shared" si="18"/>
        <v>289187.73</v>
      </c>
      <c r="O58" s="57"/>
      <c r="P58" s="57"/>
      <c r="Q58" s="59"/>
      <c r="R58" s="39"/>
      <c r="S58" s="41"/>
      <c r="T58" s="43"/>
    </row>
    <row r="59" spans="1:20" ht="23.25" customHeight="1" x14ac:dyDescent="0.2">
      <c r="A59" s="50"/>
      <c r="B59" s="44" t="s">
        <v>98</v>
      </c>
      <c r="C59" s="45"/>
      <c r="D59" s="45"/>
      <c r="E59" s="45"/>
      <c r="F59" s="45"/>
      <c r="G59" s="45"/>
      <c r="H59" s="45"/>
      <c r="I59" s="45"/>
      <c r="J59" s="45"/>
      <c r="K59" s="45"/>
      <c r="L59" s="45"/>
      <c r="M59" s="45"/>
      <c r="N59" s="45"/>
      <c r="O59" s="45"/>
      <c r="P59" s="45"/>
      <c r="Q59" s="45"/>
      <c r="R59" s="45"/>
      <c r="S59" s="45"/>
      <c r="T59" s="46"/>
    </row>
    <row r="60" spans="1:20" ht="15.75" x14ac:dyDescent="0.2">
      <c r="A60" s="47" t="s">
        <v>99</v>
      </c>
      <c r="B60" s="48"/>
      <c r="C60" s="48"/>
      <c r="D60" s="48"/>
      <c r="E60" s="48"/>
      <c r="F60" s="48"/>
      <c r="G60" s="48"/>
      <c r="H60" s="48"/>
      <c r="I60" s="48"/>
      <c r="J60" s="48"/>
      <c r="K60" s="48"/>
      <c r="L60" s="48"/>
      <c r="M60" s="48"/>
      <c r="N60" s="48"/>
      <c r="O60" s="48"/>
      <c r="P60" s="48"/>
      <c r="Q60" s="48"/>
      <c r="R60" s="48"/>
      <c r="S60" s="48"/>
      <c r="T60" s="49"/>
    </row>
    <row r="61" spans="1:20" x14ac:dyDescent="0.2">
      <c r="A61" s="50">
        <v>14</v>
      </c>
      <c r="B61" s="51" t="s">
        <v>100</v>
      </c>
      <c r="C61" s="51" t="s">
        <v>60</v>
      </c>
      <c r="D61" s="53">
        <v>23012</v>
      </c>
      <c r="E61" s="55" t="s">
        <v>43</v>
      </c>
      <c r="F61" s="55" t="s">
        <v>37</v>
      </c>
      <c r="G61" s="8" t="s">
        <v>101</v>
      </c>
      <c r="H61" s="8" t="s">
        <v>25</v>
      </c>
      <c r="I61" s="9">
        <v>100</v>
      </c>
      <c r="J61" s="8" t="s">
        <v>39</v>
      </c>
      <c r="K61" s="8">
        <v>27550</v>
      </c>
      <c r="L61" s="8">
        <v>1</v>
      </c>
      <c r="M61" s="8">
        <f t="shared" ref="M61:M63" si="19">L61*K61</f>
        <v>27550</v>
      </c>
      <c r="N61" s="8">
        <f t="shared" ref="N61:N63" si="20">M61*117/100</f>
        <v>32233.5</v>
      </c>
      <c r="O61" s="57" t="s">
        <v>23</v>
      </c>
      <c r="P61" s="57" t="s">
        <v>102</v>
      </c>
      <c r="Q61" s="58"/>
      <c r="R61" s="37">
        <f>N61*(100-Q61)/100</f>
        <v>32233.5</v>
      </c>
      <c r="S61" s="40" t="s">
        <v>40</v>
      </c>
      <c r="T61" s="42"/>
    </row>
    <row r="62" spans="1:20" ht="25.5" x14ac:dyDescent="0.2">
      <c r="A62" s="50"/>
      <c r="B62" s="52"/>
      <c r="C62" s="52"/>
      <c r="D62" s="54"/>
      <c r="E62" s="56"/>
      <c r="F62" s="56"/>
      <c r="G62" s="26" t="s">
        <v>103</v>
      </c>
      <c r="H62" s="26" t="s">
        <v>25</v>
      </c>
      <c r="I62" s="27">
        <v>94</v>
      </c>
      <c r="J62" s="28" t="s">
        <v>39</v>
      </c>
      <c r="K62" s="29">
        <v>29900</v>
      </c>
      <c r="L62" s="30">
        <v>1</v>
      </c>
      <c r="M62" s="29">
        <f t="shared" si="19"/>
        <v>29900</v>
      </c>
      <c r="N62" s="29">
        <f t="shared" si="20"/>
        <v>34983</v>
      </c>
      <c r="O62" s="57"/>
      <c r="P62" s="57"/>
      <c r="Q62" s="59"/>
      <c r="R62" s="38"/>
      <c r="S62" s="41"/>
      <c r="T62" s="43"/>
    </row>
    <row r="63" spans="1:20" x14ac:dyDescent="0.2">
      <c r="A63" s="50"/>
      <c r="B63" s="52"/>
      <c r="C63" s="52"/>
      <c r="D63" s="54"/>
      <c r="E63" s="56"/>
      <c r="F63" s="56"/>
      <c r="G63" s="26" t="s">
        <v>104</v>
      </c>
      <c r="H63" s="26" t="s">
        <v>25</v>
      </c>
      <c r="I63" s="27">
        <v>80</v>
      </c>
      <c r="J63" s="28" t="s">
        <v>39</v>
      </c>
      <c r="K63" s="29">
        <v>38500</v>
      </c>
      <c r="L63" s="30">
        <v>1</v>
      </c>
      <c r="M63" s="29">
        <f t="shared" si="19"/>
        <v>38500</v>
      </c>
      <c r="N63" s="29">
        <f t="shared" si="20"/>
        <v>45045</v>
      </c>
      <c r="O63" s="57"/>
      <c r="P63" s="57"/>
      <c r="Q63" s="59"/>
      <c r="R63" s="38"/>
      <c r="S63" s="41"/>
      <c r="T63" s="43"/>
    </row>
    <row r="64" spans="1:20" ht="32.25" customHeight="1" x14ac:dyDescent="0.2">
      <c r="A64" s="50"/>
      <c r="B64" s="44" t="s">
        <v>105</v>
      </c>
      <c r="C64" s="45"/>
      <c r="D64" s="45"/>
      <c r="E64" s="45"/>
      <c r="F64" s="45"/>
      <c r="G64" s="45"/>
      <c r="H64" s="45"/>
      <c r="I64" s="45"/>
      <c r="J64" s="45"/>
      <c r="K64" s="45"/>
      <c r="L64" s="45"/>
      <c r="M64" s="45"/>
      <c r="N64" s="45"/>
      <c r="O64" s="45"/>
      <c r="P64" s="45"/>
      <c r="Q64" s="45"/>
      <c r="R64" s="45"/>
      <c r="S64" s="45"/>
      <c r="T64" s="46"/>
    </row>
    <row r="65" spans="1:20" ht="15.75" x14ac:dyDescent="0.2">
      <c r="A65" s="47" t="s">
        <v>106</v>
      </c>
      <c r="B65" s="48"/>
      <c r="C65" s="48"/>
      <c r="D65" s="48"/>
      <c r="E65" s="48"/>
      <c r="F65" s="48"/>
      <c r="G65" s="48"/>
      <c r="H65" s="48"/>
      <c r="I65" s="48"/>
      <c r="J65" s="48"/>
      <c r="K65" s="48"/>
      <c r="L65" s="48"/>
      <c r="M65" s="48"/>
      <c r="N65" s="48"/>
      <c r="O65" s="48"/>
      <c r="P65" s="48"/>
      <c r="Q65" s="48"/>
      <c r="R65" s="48"/>
      <c r="S65" s="48"/>
      <c r="T65" s="49"/>
    </row>
    <row r="66" spans="1:20" ht="25.5" x14ac:dyDescent="0.2">
      <c r="A66" s="50">
        <v>15</v>
      </c>
      <c r="B66" s="51" t="s">
        <v>107</v>
      </c>
      <c r="C66" s="51" t="s">
        <v>60</v>
      </c>
      <c r="D66" s="53">
        <v>23012</v>
      </c>
      <c r="E66" s="55" t="s">
        <v>43</v>
      </c>
      <c r="F66" s="55" t="s">
        <v>37</v>
      </c>
      <c r="G66" s="8" t="s">
        <v>103</v>
      </c>
      <c r="H66" s="8" t="s">
        <v>25</v>
      </c>
      <c r="I66" s="8">
        <v>100</v>
      </c>
      <c r="J66" s="8" t="s">
        <v>39</v>
      </c>
      <c r="K66" s="8">
        <v>15900</v>
      </c>
      <c r="L66" s="8">
        <v>1</v>
      </c>
      <c r="M66" s="8">
        <f t="shared" ref="M66:M68" si="21">L66*K66</f>
        <v>15900</v>
      </c>
      <c r="N66" s="8">
        <f t="shared" ref="N66:N68" si="22">M66*117/100</f>
        <v>18603</v>
      </c>
      <c r="O66" s="57" t="s">
        <v>23</v>
      </c>
      <c r="P66" s="57" t="s">
        <v>102</v>
      </c>
      <c r="Q66" s="58"/>
      <c r="R66" s="37">
        <f>N66*(100-Q66)/100</f>
        <v>18603</v>
      </c>
      <c r="S66" s="40" t="s">
        <v>40</v>
      </c>
      <c r="T66" s="42"/>
    </row>
    <row r="67" spans="1:20" x14ac:dyDescent="0.2">
      <c r="A67" s="50"/>
      <c r="B67" s="52"/>
      <c r="C67" s="52"/>
      <c r="D67" s="54"/>
      <c r="E67" s="56"/>
      <c r="F67" s="56"/>
      <c r="G67" s="26" t="s">
        <v>101</v>
      </c>
      <c r="H67" s="26" t="s">
        <v>25</v>
      </c>
      <c r="I67" s="27">
        <v>75</v>
      </c>
      <c r="J67" s="28" t="s">
        <v>39</v>
      </c>
      <c r="K67" s="29">
        <v>27550</v>
      </c>
      <c r="L67" s="30">
        <v>1</v>
      </c>
      <c r="M67" s="29">
        <f t="shared" si="21"/>
        <v>27550</v>
      </c>
      <c r="N67" s="29">
        <f t="shared" si="22"/>
        <v>32233.5</v>
      </c>
      <c r="O67" s="57"/>
      <c r="P67" s="57"/>
      <c r="Q67" s="59"/>
      <c r="R67" s="38"/>
      <c r="S67" s="41"/>
      <c r="T67" s="43"/>
    </row>
    <row r="68" spans="1:20" x14ac:dyDescent="0.2">
      <c r="A68" s="50"/>
      <c r="B68" s="52"/>
      <c r="C68" s="52"/>
      <c r="D68" s="54"/>
      <c r="E68" s="56"/>
      <c r="F68" s="56"/>
      <c r="G68" s="26" t="s">
        <v>104</v>
      </c>
      <c r="H68" s="26" t="s">
        <v>25</v>
      </c>
      <c r="I68" s="27">
        <v>47</v>
      </c>
      <c r="J68" s="28" t="s">
        <v>39</v>
      </c>
      <c r="K68" s="29">
        <v>41000</v>
      </c>
      <c r="L68" s="30">
        <v>1</v>
      </c>
      <c r="M68" s="29">
        <f t="shared" si="21"/>
        <v>41000</v>
      </c>
      <c r="N68" s="29">
        <f t="shared" si="22"/>
        <v>47970</v>
      </c>
      <c r="O68" s="57"/>
      <c r="P68" s="57"/>
      <c r="Q68" s="59"/>
      <c r="R68" s="38"/>
      <c r="S68" s="41"/>
      <c r="T68" s="43"/>
    </row>
    <row r="69" spans="1:20" ht="26.25" customHeight="1" x14ac:dyDescent="0.2">
      <c r="A69" s="50"/>
      <c r="B69" s="44" t="s">
        <v>105</v>
      </c>
      <c r="C69" s="45"/>
      <c r="D69" s="45"/>
      <c r="E69" s="45"/>
      <c r="F69" s="45"/>
      <c r="G69" s="45"/>
      <c r="H69" s="45"/>
      <c r="I69" s="45"/>
      <c r="J69" s="45"/>
      <c r="K69" s="45"/>
      <c r="L69" s="45"/>
      <c r="M69" s="45"/>
      <c r="N69" s="45"/>
      <c r="O69" s="45"/>
      <c r="P69" s="45"/>
      <c r="Q69" s="45"/>
      <c r="R69" s="45"/>
      <c r="S69" s="45"/>
      <c r="T69" s="46"/>
    </row>
    <row r="70" spans="1:20" ht="15.75" x14ac:dyDescent="0.2">
      <c r="A70" s="47" t="s">
        <v>108</v>
      </c>
      <c r="B70" s="48"/>
      <c r="C70" s="48"/>
      <c r="D70" s="48"/>
      <c r="E70" s="48"/>
      <c r="F70" s="48"/>
      <c r="G70" s="48"/>
      <c r="H70" s="48"/>
      <c r="I70" s="48"/>
      <c r="J70" s="48"/>
      <c r="K70" s="48"/>
      <c r="L70" s="48"/>
      <c r="M70" s="48"/>
      <c r="N70" s="48"/>
      <c r="O70" s="48"/>
      <c r="P70" s="48"/>
      <c r="Q70" s="48"/>
      <c r="R70" s="48"/>
      <c r="S70" s="48"/>
      <c r="T70" s="49"/>
    </row>
    <row r="71" spans="1:20" ht="25.5" x14ac:dyDescent="0.2">
      <c r="A71" s="50">
        <v>16</v>
      </c>
      <c r="B71" s="51" t="s">
        <v>109</v>
      </c>
      <c r="C71" s="51" t="s">
        <v>60</v>
      </c>
      <c r="D71" s="53">
        <v>23012</v>
      </c>
      <c r="E71" s="55" t="s">
        <v>43</v>
      </c>
      <c r="F71" s="55" t="s">
        <v>37</v>
      </c>
      <c r="G71" s="8" t="s">
        <v>103</v>
      </c>
      <c r="H71" s="8" t="s">
        <v>25</v>
      </c>
      <c r="I71" s="8">
        <v>100</v>
      </c>
      <c r="J71" s="8" t="s">
        <v>39</v>
      </c>
      <c r="K71" s="8">
        <v>18900</v>
      </c>
      <c r="L71" s="8">
        <v>1</v>
      </c>
      <c r="M71" s="8">
        <f t="shared" ref="M71:M73" si="23">L71*K71</f>
        <v>18900</v>
      </c>
      <c r="N71" s="8">
        <f t="shared" ref="N71:N73" si="24">M71*117/100</f>
        <v>22113</v>
      </c>
      <c r="O71" s="57" t="s">
        <v>23</v>
      </c>
      <c r="P71" s="57" t="s">
        <v>27</v>
      </c>
      <c r="Q71" s="58"/>
      <c r="R71" s="37">
        <f>N71*(100-Q71)/100</f>
        <v>22113</v>
      </c>
      <c r="S71" s="40" t="s">
        <v>40</v>
      </c>
      <c r="T71" s="42"/>
    </row>
    <row r="72" spans="1:20" x14ac:dyDescent="0.2">
      <c r="A72" s="50"/>
      <c r="B72" s="52"/>
      <c r="C72" s="52"/>
      <c r="D72" s="54"/>
      <c r="E72" s="56"/>
      <c r="F72" s="56"/>
      <c r="G72" s="26" t="s">
        <v>101</v>
      </c>
      <c r="H72" s="26" t="s">
        <v>25</v>
      </c>
      <c r="I72" s="27">
        <v>75</v>
      </c>
      <c r="J72" s="28" t="s">
        <v>39</v>
      </c>
      <c r="K72" s="29">
        <v>27500</v>
      </c>
      <c r="L72" s="30">
        <v>1</v>
      </c>
      <c r="M72" s="29">
        <f t="shared" si="23"/>
        <v>27500</v>
      </c>
      <c r="N72" s="29">
        <f t="shared" si="24"/>
        <v>32175</v>
      </c>
      <c r="O72" s="57"/>
      <c r="P72" s="57"/>
      <c r="Q72" s="59"/>
      <c r="R72" s="38"/>
      <c r="S72" s="41"/>
      <c r="T72" s="43"/>
    </row>
    <row r="73" spans="1:20" x14ac:dyDescent="0.2">
      <c r="A73" s="50"/>
      <c r="B73" s="52"/>
      <c r="C73" s="52"/>
      <c r="D73" s="54"/>
      <c r="E73" s="56"/>
      <c r="F73" s="56"/>
      <c r="G73" s="26" t="s">
        <v>104</v>
      </c>
      <c r="H73" s="26" t="s">
        <v>25</v>
      </c>
      <c r="I73" s="27">
        <v>47</v>
      </c>
      <c r="J73" s="28" t="s">
        <v>39</v>
      </c>
      <c r="K73" s="29">
        <v>48500</v>
      </c>
      <c r="L73" s="30">
        <v>1</v>
      </c>
      <c r="M73" s="29">
        <f t="shared" si="23"/>
        <v>48500</v>
      </c>
      <c r="N73" s="29">
        <f t="shared" si="24"/>
        <v>56745</v>
      </c>
      <c r="O73" s="57"/>
      <c r="P73" s="57"/>
      <c r="Q73" s="59"/>
      <c r="R73" s="38"/>
      <c r="S73" s="41"/>
      <c r="T73" s="43"/>
    </row>
    <row r="74" spans="1:20" ht="29.25" customHeight="1" x14ac:dyDescent="0.2">
      <c r="A74" s="50"/>
      <c r="B74" s="44" t="s">
        <v>105</v>
      </c>
      <c r="C74" s="45"/>
      <c r="D74" s="45"/>
      <c r="E74" s="45"/>
      <c r="F74" s="45"/>
      <c r="G74" s="45"/>
      <c r="H74" s="45"/>
      <c r="I74" s="45"/>
      <c r="J74" s="45"/>
      <c r="K74" s="45"/>
      <c r="L74" s="45"/>
      <c r="M74" s="45"/>
      <c r="N74" s="45"/>
      <c r="O74" s="45"/>
      <c r="P74" s="45"/>
      <c r="Q74" s="45"/>
      <c r="R74" s="45"/>
      <c r="S74" s="45"/>
      <c r="T74" s="46"/>
    </row>
    <row r="75" spans="1:20" ht="15.75" x14ac:dyDescent="0.2">
      <c r="A75" s="47" t="s">
        <v>110</v>
      </c>
      <c r="B75" s="48"/>
      <c r="C75" s="48"/>
      <c r="D75" s="48"/>
      <c r="E75" s="48"/>
      <c r="F75" s="48"/>
      <c r="G75" s="48"/>
      <c r="H75" s="48"/>
      <c r="I75" s="48"/>
      <c r="J75" s="48"/>
      <c r="K75" s="48"/>
      <c r="L75" s="48"/>
      <c r="M75" s="48"/>
      <c r="N75" s="48"/>
      <c r="O75" s="48"/>
      <c r="P75" s="48"/>
      <c r="Q75" s="48"/>
      <c r="R75" s="48"/>
      <c r="S75" s="48"/>
      <c r="T75" s="49"/>
    </row>
    <row r="76" spans="1:20" x14ac:dyDescent="0.2">
      <c r="A76" s="50">
        <v>17</v>
      </c>
      <c r="B76" s="51" t="s">
        <v>111</v>
      </c>
      <c r="C76" s="51" t="s">
        <v>60</v>
      </c>
      <c r="D76" s="53">
        <v>23012</v>
      </c>
      <c r="E76" s="55" t="s">
        <v>43</v>
      </c>
      <c r="F76" s="55" t="s">
        <v>37</v>
      </c>
      <c r="G76" s="8" t="s">
        <v>101</v>
      </c>
      <c r="H76" s="8" t="s">
        <v>25</v>
      </c>
      <c r="I76" s="8">
        <v>100</v>
      </c>
      <c r="J76" s="8" t="s">
        <v>39</v>
      </c>
      <c r="K76" s="8">
        <v>24750</v>
      </c>
      <c r="L76" s="8">
        <v>1</v>
      </c>
      <c r="M76" s="8">
        <f t="shared" ref="M76:M78" si="25">L76*K76</f>
        <v>24750</v>
      </c>
      <c r="N76" s="8">
        <f t="shared" ref="N76:N78" si="26">M76*117/100</f>
        <v>28957.5</v>
      </c>
      <c r="O76" s="57" t="s">
        <v>23</v>
      </c>
      <c r="P76" s="57" t="s">
        <v>27</v>
      </c>
      <c r="Q76" s="58"/>
      <c r="R76" s="37">
        <f>N76*(100-Q76)/100</f>
        <v>28957.5</v>
      </c>
      <c r="S76" s="40" t="s">
        <v>40</v>
      </c>
      <c r="T76" s="42"/>
    </row>
    <row r="77" spans="1:20" ht="25.5" x14ac:dyDescent="0.2">
      <c r="A77" s="50"/>
      <c r="B77" s="52"/>
      <c r="C77" s="52"/>
      <c r="D77" s="54"/>
      <c r="E77" s="56"/>
      <c r="F77" s="56"/>
      <c r="G77" s="26" t="s">
        <v>103</v>
      </c>
      <c r="H77" s="26" t="s">
        <v>25</v>
      </c>
      <c r="I77" s="27">
        <v>88</v>
      </c>
      <c r="J77" s="28" t="s">
        <v>39</v>
      </c>
      <c r="K77" s="29">
        <v>29900</v>
      </c>
      <c r="L77" s="30">
        <v>1</v>
      </c>
      <c r="M77" s="29">
        <f t="shared" si="25"/>
        <v>29900</v>
      </c>
      <c r="N77" s="29">
        <f t="shared" si="26"/>
        <v>34983</v>
      </c>
      <c r="O77" s="57"/>
      <c r="P77" s="57"/>
      <c r="Q77" s="59"/>
      <c r="R77" s="38"/>
      <c r="S77" s="41"/>
      <c r="T77" s="43"/>
    </row>
    <row r="78" spans="1:20" x14ac:dyDescent="0.2">
      <c r="A78" s="50"/>
      <c r="B78" s="52"/>
      <c r="C78" s="52"/>
      <c r="D78" s="54"/>
      <c r="E78" s="56"/>
      <c r="F78" s="56"/>
      <c r="G78" s="26" t="s">
        <v>104</v>
      </c>
      <c r="H78" s="26" t="s">
        <v>25</v>
      </c>
      <c r="I78" s="27">
        <v>75</v>
      </c>
      <c r="J78" s="28" t="s">
        <v>39</v>
      </c>
      <c r="K78" s="29">
        <v>38500</v>
      </c>
      <c r="L78" s="30">
        <v>1</v>
      </c>
      <c r="M78" s="29">
        <f t="shared" si="25"/>
        <v>38500</v>
      </c>
      <c r="N78" s="29">
        <f t="shared" si="26"/>
        <v>45045</v>
      </c>
      <c r="O78" s="57"/>
      <c r="P78" s="57"/>
      <c r="Q78" s="59"/>
      <c r="R78" s="38"/>
      <c r="S78" s="41"/>
      <c r="T78" s="43"/>
    </row>
    <row r="79" spans="1:20" ht="26.25" customHeight="1" x14ac:dyDescent="0.2">
      <c r="A79" s="50"/>
      <c r="B79" s="44" t="s">
        <v>105</v>
      </c>
      <c r="C79" s="45"/>
      <c r="D79" s="45"/>
      <c r="E79" s="45"/>
      <c r="F79" s="45"/>
      <c r="G79" s="45"/>
      <c r="H79" s="45"/>
      <c r="I79" s="45"/>
      <c r="J79" s="45"/>
      <c r="K79" s="45"/>
      <c r="L79" s="45"/>
      <c r="M79" s="45"/>
      <c r="N79" s="45"/>
      <c r="O79" s="45"/>
      <c r="P79" s="45"/>
      <c r="Q79" s="45"/>
      <c r="R79" s="45"/>
      <c r="S79" s="45"/>
      <c r="T79" s="46"/>
    </row>
    <row r="80" spans="1:20" ht="15.75" x14ac:dyDescent="0.2">
      <c r="A80" s="47" t="s">
        <v>112</v>
      </c>
      <c r="B80" s="48"/>
      <c r="C80" s="48"/>
      <c r="D80" s="48"/>
      <c r="E80" s="48"/>
      <c r="F80" s="48"/>
      <c r="G80" s="48"/>
      <c r="H80" s="48"/>
      <c r="I80" s="48"/>
      <c r="J80" s="48"/>
      <c r="K80" s="48"/>
      <c r="L80" s="48"/>
      <c r="M80" s="48"/>
      <c r="N80" s="48"/>
      <c r="O80" s="48"/>
      <c r="P80" s="48"/>
      <c r="Q80" s="48"/>
      <c r="R80" s="48"/>
      <c r="S80" s="48"/>
      <c r="T80" s="49"/>
    </row>
    <row r="81" spans="1:20" ht="25.5" x14ac:dyDescent="0.2">
      <c r="A81" s="50">
        <v>18</v>
      </c>
      <c r="B81" s="51" t="s">
        <v>113</v>
      </c>
      <c r="C81" s="51" t="s">
        <v>60</v>
      </c>
      <c r="D81" s="53">
        <v>23012</v>
      </c>
      <c r="E81" s="55" t="s">
        <v>43</v>
      </c>
      <c r="F81" s="55" t="s">
        <v>37</v>
      </c>
      <c r="G81" s="8" t="s">
        <v>103</v>
      </c>
      <c r="H81" s="8" t="s">
        <v>25</v>
      </c>
      <c r="I81" s="8">
        <v>100</v>
      </c>
      <c r="J81" s="8" t="s">
        <v>39</v>
      </c>
      <c r="K81" s="8">
        <v>18900</v>
      </c>
      <c r="L81" s="8">
        <v>1</v>
      </c>
      <c r="M81" s="8">
        <f t="shared" ref="M81:M83" si="27">L81*K81</f>
        <v>18900</v>
      </c>
      <c r="N81" s="8">
        <f t="shared" ref="N81:N83" si="28">M81*117/100</f>
        <v>22113</v>
      </c>
      <c r="O81" s="57" t="s">
        <v>23</v>
      </c>
      <c r="P81" s="57" t="s">
        <v>27</v>
      </c>
      <c r="Q81" s="58"/>
      <c r="R81" s="37">
        <f>N81*(100-Q81)/100</f>
        <v>22113</v>
      </c>
      <c r="S81" s="40" t="s">
        <v>40</v>
      </c>
      <c r="T81" s="42"/>
    </row>
    <row r="82" spans="1:20" x14ac:dyDescent="0.2">
      <c r="A82" s="50"/>
      <c r="B82" s="52"/>
      <c r="C82" s="52"/>
      <c r="D82" s="54"/>
      <c r="E82" s="56"/>
      <c r="F82" s="56"/>
      <c r="G82" s="26" t="s">
        <v>101</v>
      </c>
      <c r="H82" s="26" t="s">
        <v>25</v>
      </c>
      <c r="I82" s="27">
        <v>75</v>
      </c>
      <c r="J82" s="28" t="s">
        <v>39</v>
      </c>
      <c r="K82" s="29">
        <v>29600</v>
      </c>
      <c r="L82" s="30">
        <v>1</v>
      </c>
      <c r="M82" s="29">
        <f t="shared" si="27"/>
        <v>29600</v>
      </c>
      <c r="N82" s="29">
        <f t="shared" si="28"/>
        <v>34632</v>
      </c>
      <c r="O82" s="57"/>
      <c r="P82" s="57"/>
      <c r="Q82" s="59"/>
      <c r="R82" s="38"/>
      <c r="S82" s="41"/>
      <c r="T82" s="43"/>
    </row>
    <row r="83" spans="1:20" x14ac:dyDescent="0.2">
      <c r="A83" s="50"/>
      <c r="B83" s="52"/>
      <c r="C83" s="52"/>
      <c r="D83" s="54"/>
      <c r="E83" s="56"/>
      <c r="F83" s="56"/>
      <c r="G83" s="26" t="s">
        <v>104</v>
      </c>
      <c r="H83" s="26" t="s">
        <v>25</v>
      </c>
      <c r="I83" s="27">
        <v>47</v>
      </c>
      <c r="J83" s="28" t="s">
        <v>39</v>
      </c>
      <c r="K83" s="29">
        <v>76000</v>
      </c>
      <c r="L83" s="30">
        <v>1</v>
      </c>
      <c r="M83" s="29">
        <f t="shared" si="27"/>
        <v>76000</v>
      </c>
      <c r="N83" s="29">
        <f t="shared" si="28"/>
        <v>88920</v>
      </c>
      <c r="O83" s="57"/>
      <c r="P83" s="57"/>
      <c r="Q83" s="59"/>
      <c r="R83" s="38"/>
      <c r="S83" s="41"/>
      <c r="T83" s="43"/>
    </row>
    <row r="84" spans="1:20" ht="26.25" customHeight="1" x14ac:dyDescent="0.2">
      <c r="A84" s="50"/>
      <c r="B84" s="44" t="s">
        <v>105</v>
      </c>
      <c r="C84" s="45"/>
      <c r="D84" s="45"/>
      <c r="E84" s="45"/>
      <c r="F84" s="45"/>
      <c r="G84" s="45"/>
      <c r="H84" s="45"/>
      <c r="I84" s="45"/>
      <c r="J84" s="45"/>
      <c r="K84" s="45"/>
      <c r="L84" s="45"/>
      <c r="M84" s="45"/>
      <c r="N84" s="45"/>
      <c r="O84" s="45"/>
      <c r="P84" s="45"/>
      <c r="Q84" s="45"/>
      <c r="R84" s="45"/>
      <c r="S84" s="45"/>
      <c r="T84" s="46"/>
    </row>
    <row r="85" spans="1:20" ht="15.75" x14ac:dyDescent="0.2">
      <c r="A85" s="47" t="s">
        <v>114</v>
      </c>
      <c r="B85" s="48"/>
      <c r="C85" s="48"/>
      <c r="D85" s="48"/>
      <c r="E85" s="48"/>
      <c r="F85" s="48"/>
      <c r="G85" s="48"/>
      <c r="H85" s="48"/>
      <c r="I85" s="48"/>
      <c r="J85" s="48"/>
      <c r="K85" s="48"/>
      <c r="L85" s="48"/>
      <c r="M85" s="48"/>
      <c r="N85" s="48"/>
      <c r="O85" s="48"/>
      <c r="P85" s="48"/>
      <c r="Q85" s="48"/>
      <c r="R85" s="48"/>
      <c r="S85" s="48"/>
      <c r="T85" s="49"/>
    </row>
    <row r="86" spans="1:20" x14ac:dyDescent="0.2">
      <c r="A86" s="50">
        <v>19</v>
      </c>
      <c r="B86" s="51" t="s">
        <v>115</v>
      </c>
      <c r="C86" s="51" t="s">
        <v>60</v>
      </c>
      <c r="D86" s="53">
        <v>23009</v>
      </c>
      <c r="E86" s="55" t="s">
        <v>43</v>
      </c>
      <c r="F86" s="55" t="s">
        <v>37</v>
      </c>
      <c r="G86" s="8" t="s">
        <v>116</v>
      </c>
      <c r="H86" s="8" t="s">
        <v>25</v>
      </c>
      <c r="I86" s="8">
        <v>100</v>
      </c>
      <c r="J86" s="8" t="s">
        <v>28</v>
      </c>
      <c r="K86" s="8">
        <v>200</v>
      </c>
      <c r="L86" s="8">
        <v>720</v>
      </c>
      <c r="M86" s="8">
        <f t="shared" ref="M86:M88" si="29">L86*K86</f>
        <v>144000</v>
      </c>
      <c r="N86" s="8">
        <f t="shared" ref="N86:N88" si="30">M86*117/100</f>
        <v>168480</v>
      </c>
      <c r="O86" s="57" t="s">
        <v>23</v>
      </c>
      <c r="P86" s="57" t="s">
        <v>27</v>
      </c>
      <c r="Q86" s="58"/>
      <c r="R86" s="37">
        <f>N86*(100-Q86)/100</f>
        <v>168480</v>
      </c>
      <c r="S86" s="40" t="s">
        <v>40</v>
      </c>
      <c r="T86" s="42"/>
    </row>
    <row r="87" spans="1:20" x14ac:dyDescent="0.2">
      <c r="A87" s="50"/>
      <c r="B87" s="52"/>
      <c r="C87" s="52"/>
      <c r="D87" s="54"/>
      <c r="E87" s="56"/>
      <c r="F87" s="56"/>
      <c r="G87" s="26" t="s">
        <v>117</v>
      </c>
      <c r="H87" s="26" t="s">
        <v>25</v>
      </c>
      <c r="I87" s="27">
        <v>80</v>
      </c>
      <c r="J87" s="28" t="s">
        <v>28</v>
      </c>
      <c r="K87" s="29">
        <v>250</v>
      </c>
      <c r="L87" s="30">
        <v>720</v>
      </c>
      <c r="M87" s="29">
        <f t="shared" si="29"/>
        <v>180000</v>
      </c>
      <c r="N87" s="29">
        <f t="shared" si="30"/>
        <v>210600</v>
      </c>
      <c r="O87" s="57"/>
      <c r="P87" s="57"/>
      <c r="Q87" s="59"/>
      <c r="R87" s="38"/>
      <c r="S87" s="41"/>
      <c r="T87" s="43"/>
    </row>
    <row r="88" spans="1:20" x14ac:dyDescent="0.2">
      <c r="A88" s="50"/>
      <c r="B88" s="52"/>
      <c r="C88" s="52"/>
      <c r="D88" s="54"/>
      <c r="E88" s="56"/>
      <c r="F88" s="56"/>
      <c r="G88" s="26" t="s">
        <v>118</v>
      </c>
      <c r="H88" s="26" t="s">
        <v>25</v>
      </c>
      <c r="I88" s="27">
        <v>78</v>
      </c>
      <c r="J88" s="28" t="s">
        <v>28</v>
      </c>
      <c r="K88" s="29">
        <v>290</v>
      </c>
      <c r="L88" s="30">
        <v>720</v>
      </c>
      <c r="M88" s="29">
        <f t="shared" si="29"/>
        <v>208800</v>
      </c>
      <c r="N88" s="29">
        <f t="shared" si="30"/>
        <v>244296</v>
      </c>
      <c r="O88" s="57"/>
      <c r="P88" s="57"/>
      <c r="Q88" s="59"/>
      <c r="R88" s="38"/>
      <c r="S88" s="41"/>
      <c r="T88" s="43"/>
    </row>
    <row r="89" spans="1:20" x14ac:dyDescent="0.2">
      <c r="A89" s="50"/>
      <c r="B89" s="44" t="s">
        <v>119</v>
      </c>
      <c r="C89" s="45"/>
      <c r="D89" s="45"/>
      <c r="E89" s="45"/>
      <c r="F89" s="45"/>
      <c r="G89" s="45"/>
      <c r="H89" s="45"/>
      <c r="I89" s="45"/>
      <c r="J89" s="45"/>
      <c r="K89" s="45"/>
      <c r="L89" s="45"/>
      <c r="M89" s="45"/>
      <c r="N89" s="45"/>
      <c r="O89" s="45"/>
      <c r="P89" s="45"/>
      <c r="Q89" s="45"/>
      <c r="R89" s="45"/>
      <c r="S89" s="45"/>
      <c r="T89" s="46"/>
    </row>
    <row r="90" spans="1:20" ht="15.75" x14ac:dyDescent="0.2">
      <c r="A90" s="47" t="s">
        <v>120</v>
      </c>
      <c r="B90" s="48"/>
      <c r="C90" s="48"/>
      <c r="D90" s="48"/>
      <c r="E90" s="48"/>
      <c r="F90" s="48"/>
      <c r="G90" s="48"/>
      <c r="H90" s="48"/>
      <c r="I90" s="48"/>
      <c r="J90" s="48"/>
      <c r="K90" s="48"/>
      <c r="L90" s="48"/>
      <c r="M90" s="48"/>
      <c r="N90" s="48"/>
      <c r="O90" s="48"/>
      <c r="P90" s="48"/>
      <c r="Q90" s="48"/>
      <c r="R90" s="48"/>
      <c r="S90" s="48"/>
      <c r="T90" s="49"/>
    </row>
    <row r="91" spans="1:20" x14ac:dyDescent="0.2">
      <c r="A91" s="50">
        <v>20</v>
      </c>
      <c r="B91" s="51" t="s">
        <v>121</v>
      </c>
      <c r="C91" s="51" t="s">
        <v>60</v>
      </c>
      <c r="D91" s="53">
        <v>23009</v>
      </c>
      <c r="E91" s="55" t="s">
        <v>122</v>
      </c>
      <c r="F91" s="55" t="s">
        <v>37</v>
      </c>
      <c r="G91" s="8" t="s">
        <v>123</v>
      </c>
      <c r="H91" s="8" t="s">
        <v>25</v>
      </c>
      <c r="I91" s="8">
        <v>100</v>
      </c>
      <c r="J91" s="8" t="s">
        <v>39</v>
      </c>
      <c r="K91" s="8">
        <v>4150</v>
      </c>
      <c r="L91" s="8">
        <v>1</v>
      </c>
      <c r="M91" s="8">
        <f t="shared" ref="M91:M93" si="31">L91*K91</f>
        <v>4150</v>
      </c>
      <c r="N91" s="8">
        <f t="shared" ref="N91:N93" si="32">M91*117/100</f>
        <v>4855.5</v>
      </c>
      <c r="O91" s="57" t="s">
        <v>23</v>
      </c>
      <c r="P91" s="57" t="s">
        <v>27</v>
      </c>
      <c r="Q91" s="58"/>
      <c r="R91" s="37">
        <f>N91*(100-Q91)/100</f>
        <v>4855.5</v>
      </c>
      <c r="S91" s="40" t="s">
        <v>40</v>
      </c>
      <c r="T91" s="42"/>
    </row>
    <row r="92" spans="1:20" x14ac:dyDescent="0.2">
      <c r="A92" s="50"/>
      <c r="B92" s="52"/>
      <c r="C92" s="52"/>
      <c r="D92" s="54"/>
      <c r="E92" s="56"/>
      <c r="F92" s="56"/>
      <c r="G92" s="26" t="s">
        <v>124</v>
      </c>
      <c r="H92" s="26" t="s">
        <v>25</v>
      </c>
      <c r="I92" s="27">
        <v>79</v>
      </c>
      <c r="J92" s="28" t="s">
        <v>39</v>
      </c>
      <c r="K92" s="29">
        <v>5900</v>
      </c>
      <c r="L92" s="30">
        <v>1</v>
      </c>
      <c r="M92" s="29">
        <f t="shared" si="31"/>
        <v>5900</v>
      </c>
      <c r="N92" s="29">
        <f t="shared" si="32"/>
        <v>6903</v>
      </c>
      <c r="O92" s="57"/>
      <c r="P92" s="57"/>
      <c r="Q92" s="59"/>
      <c r="R92" s="38"/>
      <c r="S92" s="41"/>
      <c r="T92" s="43"/>
    </row>
    <row r="93" spans="1:20" x14ac:dyDescent="0.2">
      <c r="A93" s="50"/>
      <c r="B93" s="52"/>
      <c r="C93" s="52"/>
      <c r="D93" s="54"/>
      <c r="E93" s="56"/>
      <c r="F93" s="56"/>
      <c r="G93" s="26" t="s">
        <v>125</v>
      </c>
      <c r="H93" s="26" t="s">
        <v>25</v>
      </c>
      <c r="I93" s="27">
        <v>52</v>
      </c>
      <c r="J93" s="28" t="s">
        <v>39</v>
      </c>
      <c r="K93" s="29">
        <v>13500</v>
      </c>
      <c r="L93" s="30">
        <v>1</v>
      </c>
      <c r="M93" s="29">
        <f t="shared" si="31"/>
        <v>13500</v>
      </c>
      <c r="N93" s="29">
        <f t="shared" si="32"/>
        <v>15795</v>
      </c>
      <c r="O93" s="57"/>
      <c r="P93" s="57"/>
      <c r="Q93" s="59"/>
      <c r="R93" s="38"/>
      <c r="S93" s="41"/>
      <c r="T93" s="43"/>
    </row>
    <row r="94" spans="1:20" x14ac:dyDescent="0.2">
      <c r="A94" s="50"/>
      <c r="B94" s="44" t="s">
        <v>126</v>
      </c>
      <c r="C94" s="45"/>
      <c r="D94" s="45"/>
      <c r="E94" s="45"/>
      <c r="F94" s="45"/>
      <c r="G94" s="45"/>
      <c r="H94" s="45"/>
      <c r="I94" s="45"/>
      <c r="J94" s="45"/>
      <c r="K94" s="45"/>
      <c r="L94" s="45"/>
      <c r="M94" s="45"/>
      <c r="N94" s="45"/>
      <c r="O94" s="45"/>
      <c r="P94" s="45"/>
      <c r="Q94" s="45"/>
      <c r="R94" s="45"/>
      <c r="S94" s="45"/>
      <c r="T94" s="46"/>
    </row>
    <row r="95" spans="1:20" ht="15.75" x14ac:dyDescent="0.2">
      <c r="A95" s="47" t="s">
        <v>127</v>
      </c>
      <c r="B95" s="48"/>
      <c r="C95" s="48"/>
      <c r="D95" s="48"/>
      <c r="E95" s="48"/>
      <c r="F95" s="48"/>
      <c r="G95" s="48"/>
      <c r="H95" s="48"/>
      <c r="I95" s="48"/>
      <c r="J95" s="48"/>
      <c r="K95" s="48"/>
      <c r="L95" s="48"/>
      <c r="M95" s="48"/>
      <c r="N95" s="48"/>
      <c r="O95" s="48"/>
      <c r="P95" s="48"/>
      <c r="Q95" s="48"/>
      <c r="R95" s="48"/>
      <c r="S95" s="48"/>
      <c r="T95" s="49"/>
    </row>
    <row r="96" spans="1:20" x14ac:dyDescent="0.2">
      <c r="A96" s="50">
        <v>21</v>
      </c>
      <c r="B96" s="51" t="s">
        <v>128</v>
      </c>
      <c r="C96" s="51" t="s">
        <v>60</v>
      </c>
      <c r="D96" s="53">
        <v>23009</v>
      </c>
      <c r="E96" s="55" t="s">
        <v>43</v>
      </c>
      <c r="F96" s="55" t="s">
        <v>37</v>
      </c>
      <c r="G96" s="8" t="s">
        <v>96</v>
      </c>
      <c r="H96" s="8" t="s">
        <v>25</v>
      </c>
      <c r="I96" s="8">
        <v>100</v>
      </c>
      <c r="J96" s="8" t="s">
        <v>39</v>
      </c>
      <c r="K96" s="8">
        <v>70000</v>
      </c>
      <c r="L96" s="8">
        <v>1</v>
      </c>
      <c r="M96" s="8">
        <f t="shared" ref="M96:M98" si="33">L96*K96</f>
        <v>70000</v>
      </c>
      <c r="N96" s="8">
        <f t="shared" ref="N96:N98" si="34">M96*117/100</f>
        <v>81900</v>
      </c>
      <c r="O96" s="57" t="s">
        <v>23</v>
      </c>
      <c r="P96" s="57" t="s">
        <v>27</v>
      </c>
      <c r="Q96" s="58"/>
      <c r="R96" s="37">
        <f>N96*(100-Q96)/100</f>
        <v>81900</v>
      </c>
      <c r="S96" s="40" t="s">
        <v>40</v>
      </c>
      <c r="T96" s="42"/>
    </row>
    <row r="97" spans="1:20" x14ac:dyDescent="0.2">
      <c r="A97" s="50"/>
      <c r="B97" s="52"/>
      <c r="C97" s="52"/>
      <c r="D97" s="54"/>
      <c r="E97" s="56"/>
      <c r="F97" s="56"/>
      <c r="G97" s="26" t="s">
        <v>94</v>
      </c>
      <c r="H97" s="26" t="s">
        <v>25</v>
      </c>
      <c r="I97" s="27">
        <v>85</v>
      </c>
      <c r="J97" s="28" t="s">
        <v>39</v>
      </c>
      <c r="K97" s="29">
        <v>89472</v>
      </c>
      <c r="L97" s="30">
        <v>1</v>
      </c>
      <c r="M97" s="29">
        <f t="shared" si="33"/>
        <v>89472</v>
      </c>
      <c r="N97" s="29">
        <f t="shared" si="34"/>
        <v>104682.24000000001</v>
      </c>
      <c r="O97" s="57"/>
      <c r="P97" s="57"/>
      <c r="Q97" s="59"/>
      <c r="R97" s="38"/>
      <c r="S97" s="41"/>
      <c r="T97" s="43"/>
    </row>
    <row r="98" spans="1:20" ht="40.5" customHeight="1" x14ac:dyDescent="0.2">
      <c r="A98" s="50"/>
      <c r="B98" s="52"/>
      <c r="C98" s="52"/>
      <c r="D98" s="54"/>
      <c r="E98" s="56"/>
      <c r="F98" s="56"/>
      <c r="G98" s="26" t="s">
        <v>129</v>
      </c>
      <c r="H98" s="26" t="s">
        <v>25</v>
      </c>
      <c r="I98" s="27">
        <v>47</v>
      </c>
      <c r="J98" s="28" t="s">
        <v>39</v>
      </c>
      <c r="K98" s="29">
        <v>293000</v>
      </c>
      <c r="L98" s="30">
        <v>1</v>
      </c>
      <c r="M98" s="29">
        <f t="shared" si="33"/>
        <v>293000</v>
      </c>
      <c r="N98" s="29">
        <f t="shared" si="34"/>
        <v>342810</v>
      </c>
      <c r="O98" s="57"/>
      <c r="P98" s="57"/>
      <c r="Q98" s="59"/>
      <c r="R98" s="38"/>
      <c r="S98" s="41"/>
      <c r="T98" s="43"/>
    </row>
    <row r="99" spans="1:20" ht="27.75" customHeight="1" x14ac:dyDescent="0.2">
      <c r="A99" s="50"/>
      <c r="B99" s="44" t="s">
        <v>130</v>
      </c>
      <c r="C99" s="45"/>
      <c r="D99" s="45"/>
      <c r="E99" s="45"/>
      <c r="F99" s="45"/>
      <c r="G99" s="45"/>
      <c r="H99" s="45"/>
      <c r="I99" s="45"/>
      <c r="J99" s="45"/>
      <c r="K99" s="45"/>
      <c r="L99" s="45"/>
      <c r="M99" s="45"/>
      <c r="N99" s="45"/>
      <c r="O99" s="45"/>
      <c r="P99" s="45"/>
      <c r="Q99" s="45"/>
      <c r="R99" s="45"/>
      <c r="S99" s="45"/>
      <c r="T99" s="46"/>
    </row>
    <row r="100" spans="1:20" ht="15.75" x14ac:dyDescent="0.2">
      <c r="A100" s="47" t="s">
        <v>131</v>
      </c>
      <c r="B100" s="48"/>
      <c r="C100" s="48"/>
      <c r="D100" s="48"/>
      <c r="E100" s="48"/>
      <c r="F100" s="48"/>
      <c r="G100" s="48"/>
      <c r="H100" s="48"/>
      <c r="I100" s="48"/>
      <c r="J100" s="48"/>
      <c r="K100" s="48"/>
      <c r="L100" s="48"/>
      <c r="M100" s="48"/>
      <c r="N100" s="48"/>
      <c r="O100" s="48"/>
      <c r="P100" s="48"/>
      <c r="Q100" s="48"/>
      <c r="R100" s="48"/>
      <c r="S100" s="48"/>
      <c r="T100" s="49"/>
    </row>
    <row r="101" spans="1:20" x14ac:dyDescent="0.2">
      <c r="A101" s="50">
        <v>22</v>
      </c>
      <c r="B101" s="51" t="s">
        <v>132</v>
      </c>
      <c r="C101" s="51" t="s">
        <v>60</v>
      </c>
      <c r="D101" s="53">
        <v>23009</v>
      </c>
      <c r="E101" s="55" t="s">
        <v>43</v>
      </c>
      <c r="F101" s="55" t="s">
        <v>37</v>
      </c>
      <c r="G101" s="8" t="s">
        <v>133</v>
      </c>
      <c r="H101" s="8" t="s">
        <v>25</v>
      </c>
      <c r="I101" s="8">
        <v>100</v>
      </c>
      <c r="J101" s="8" t="s">
        <v>39</v>
      </c>
      <c r="K101" s="8">
        <v>12000</v>
      </c>
      <c r="L101" s="8">
        <v>1</v>
      </c>
      <c r="M101" s="8">
        <f t="shared" ref="M101:M105" si="35">L101*K101</f>
        <v>12000</v>
      </c>
      <c r="N101" s="8">
        <f t="shared" ref="N101:N105" si="36">M101*117/100</f>
        <v>14040</v>
      </c>
      <c r="O101" s="57" t="s">
        <v>23</v>
      </c>
      <c r="P101" s="57" t="s">
        <v>27</v>
      </c>
      <c r="Q101" s="58"/>
      <c r="R101" s="37">
        <f>N101*(100-Q101)/100</f>
        <v>14040</v>
      </c>
      <c r="S101" s="40" t="s">
        <v>40</v>
      </c>
      <c r="T101" s="42"/>
    </row>
    <row r="102" spans="1:20" x14ac:dyDescent="0.2">
      <c r="A102" s="50"/>
      <c r="B102" s="52"/>
      <c r="C102" s="52"/>
      <c r="D102" s="54"/>
      <c r="E102" s="56"/>
      <c r="F102" s="56"/>
      <c r="G102" s="26" t="s">
        <v>134</v>
      </c>
      <c r="H102" s="26" t="s">
        <v>25</v>
      </c>
      <c r="I102" s="27">
        <v>83</v>
      </c>
      <c r="J102" s="28" t="s">
        <v>39</v>
      </c>
      <c r="K102" s="29">
        <v>16000</v>
      </c>
      <c r="L102" s="30">
        <v>1</v>
      </c>
      <c r="M102" s="29">
        <f t="shared" si="35"/>
        <v>16000</v>
      </c>
      <c r="N102" s="29">
        <f t="shared" si="36"/>
        <v>18720</v>
      </c>
      <c r="O102" s="57"/>
      <c r="P102" s="57"/>
      <c r="Q102" s="59"/>
      <c r="R102" s="38"/>
      <c r="S102" s="41"/>
      <c r="T102" s="43"/>
    </row>
    <row r="103" spans="1:20" x14ac:dyDescent="0.2">
      <c r="A103" s="50"/>
      <c r="B103" s="52"/>
      <c r="C103" s="52"/>
      <c r="D103" s="54"/>
      <c r="E103" s="56"/>
      <c r="F103" s="56"/>
      <c r="G103" s="26" t="s">
        <v>135</v>
      </c>
      <c r="H103" s="26" t="s">
        <v>25</v>
      </c>
      <c r="I103" s="27">
        <v>77</v>
      </c>
      <c r="J103" s="28" t="s">
        <v>39</v>
      </c>
      <c r="K103" s="29">
        <v>18000</v>
      </c>
      <c r="L103" s="30">
        <v>1</v>
      </c>
      <c r="M103" s="29">
        <f t="shared" si="35"/>
        <v>18000</v>
      </c>
      <c r="N103" s="29">
        <f t="shared" si="36"/>
        <v>21060</v>
      </c>
      <c r="O103" s="57"/>
      <c r="P103" s="57"/>
      <c r="Q103" s="59"/>
      <c r="R103" s="38"/>
      <c r="S103" s="41"/>
      <c r="T103" s="43"/>
    </row>
    <row r="104" spans="1:20" x14ac:dyDescent="0.2">
      <c r="A104" s="50"/>
      <c r="B104" s="52"/>
      <c r="C104" s="52"/>
      <c r="D104" s="54"/>
      <c r="E104" s="56"/>
      <c r="F104" s="56"/>
      <c r="G104" s="26" t="s">
        <v>136</v>
      </c>
      <c r="H104" s="26" t="s">
        <v>25</v>
      </c>
      <c r="I104" s="27">
        <v>53</v>
      </c>
      <c r="J104" s="28" t="s">
        <v>39</v>
      </c>
      <c r="K104" s="29">
        <v>36000</v>
      </c>
      <c r="L104" s="30">
        <v>1</v>
      </c>
      <c r="M104" s="29">
        <f t="shared" si="35"/>
        <v>36000</v>
      </c>
      <c r="N104" s="29">
        <f t="shared" si="36"/>
        <v>42120</v>
      </c>
      <c r="O104" s="57"/>
      <c r="P104" s="57"/>
      <c r="Q104" s="59"/>
      <c r="R104" s="38"/>
      <c r="S104" s="41"/>
      <c r="T104" s="43"/>
    </row>
    <row r="105" spans="1:20" x14ac:dyDescent="0.2">
      <c r="A105" s="50"/>
      <c r="B105" s="52"/>
      <c r="C105" s="52"/>
      <c r="D105" s="54"/>
      <c r="E105" s="56"/>
      <c r="F105" s="56"/>
      <c r="G105" s="26" t="s">
        <v>137</v>
      </c>
      <c r="H105" s="26" t="s">
        <v>25</v>
      </c>
      <c r="I105" s="27">
        <v>48</v>
      </c>
      <c r="J105" s="28" t="s">
        <v>39</v>
      </c>
      <c r="K105" s="29">
        <v>47970</v>
      </c>
      <c r="L105" s="30">
        <v>1</v>
      </c>
      <c r="M105" s="29">
        <f t="shared" si="35"/>
        <v>47970</v>
      </c>
      <c r="N105" s="29">
        <f t="shared" si="36"/>
        <v>56124.9</v>
      </c>
      <c r="O105" s="57"/>
      <c r="P105" s="57"/>
      <c r="Q105" s="59"/>
      <c r="R105" s="39"/>
      <c r="S105" s="41"/>
      <c r="T105" s="43"/>
    </row>
    <row r="106" spans="1:20" x14ac:dyDescent="0.2">
      <c r="A106" s="50"/>
      <c r="B106" s="44" t="s">
        <v>138</v>
      </c>
      <c r="C106" s="45"/>
      <c r="D106" s="45"/>
      <c r="E106" s="45"/>
      <c r="F106" s="45"/>
      <c r="G106" s="45"/>
      <c r="H106" s="45"/>
      <c r="I106" s="45"/>
      <c r="J106" s="45"/>
      <c r="K106" s="45"/>
      <c r="L106" s="45"/>
      <c r="M106" s="45"/>
      <c r="N106" s="45"/>
      <c r="O106" s="45"/>
      <c r="P106" s="45"/>
      <c r="Q106" s="45"/>
      <c r="R106" s="45"/>
      <c r="S106" s="45"/>
      <c r="T106" s="46"/>
    </row>
    <row r="107" spans="1:20" ht="15.75" x14ac:dyDescent="0.2">
      <c r="A107" s="47" t="s">
        <v>139</v>
      </c>
      <c r="B107" s="48"/>
      <c r="C107" s="48"/>
      <c r="D107" s="48"/>
      <c r="E107" s="48"/>
      <c r="F107" s="48"/>
      <c r="G107" s="48"/>
      <c r="H107" s="48"/>
      <c r="I107" s="48"/>
      <c r="J107" s="48"/>
      <c r="K107" s="48"/>
      <c r="L107" s="48"/>
      <c r="M107" s="48"/>
      <c r="N107" s="48"/>
      <c r="O107" s="48"/>
      <c r="P107" s="48"/>
      <c r="Q107" s="48"/>
      <c r="R107" s="48"/>
      <c r="S107" s="48"/>
      <c r="T107" s="49"/>
    </row>
    <row r="108" spans="1:20" ht="51" x14ac:dyDescent="0.2">
      <c r="A108" s="50">
        <v>23</v>
      </c>
      <c r="B108" s="7" t="s">
        <v>140</v>
      </c>
      <c r="C108" s="7" t="s">
        <v>60</v>
      </c>
      <c r="D108" s="20">
        <v>23009</v>
      </c>
      <c r="E108" s="21" t="s">
        <v>43</v>
      </c>
      <c r="F108" s="21" t="s">
        <v>37</v>
      </c>
      <c r="G108" s="8" t="s">
        <v>61</v>
      </c>
      <c r="H108" s="8" t="s">
        <v>25</v>
      </c>
      <c r="I108" s="8">
        <v>100</v>
      </c>
      <c r="J108" s="8" t="s">
        <v>39</v>
      </c>
      <c r="K108" s="8">
        <v>112451</v>
      </c>
      <c r="L108" s="8">
        <v>1</v>
      </c>
      <c r="M108" s="8">
        <f t="shared" ref="M108" si="37">L108*K108</f>
        <v>112451</v>
      </c>
      <c r="N108" s="8">
        <f t="shared" ref="N108" si="38">M108*117/100</f>
        <v>131567.67000000001</v>
      </c>
      <c r="O108" s="22" t="s">
        <v>29</v>
      </c>
      <c r="P108" s="22" t="s">
        <v>141</v>
      </c>
      <c r="Q108" s="23"/>
      <c r="R108" s="10">
        <f>N108*(100-Q108)/100</f>
        <v>131567.67000000001</v>
      </c>
      <c r="S108" s="24" t="s">
        <v>40</v>
      </c>
      <c r="T108" s="25"/>
    </row>
    <row r="109" spans="1:20" ht="27.75" customHeight="1" x14ac:dyDescent="0.2">
      <c r="A109" s="50"/>
      <c r="B109" s="44" t="s">
        <v>142</v>
      </c>
      <c r="C109" s="45"/>
      <c r="D109" s="45"/>
      <c r="E109" s="45"/>
      <c r="F109" s="45"/>
      <c r="G109" s="45"/>
      <c r="H109" s="45"/>
      <c r="I109" s="45"/>
      <c r="J109" s="45"/>
      <c r="K109" s="45"/>
      <c r="L109" s="45"/>
      <c r="M109" s="45"/>
      <c r="N109" s="45"/>
      <c r="O109" s="45"/>
      <c r="P109" s="45"/>
      <c r="Q109" s="45"/>
      <c r="R109" s="45"/>
      <c r="S109" s="45"/>
      <c r="T109" s="46"/>
    </row>
    <row r="112" spans="1:20" s="15" customFormat="1" ht="15" customHeight="1" x14ac:dyDescent="0.25">
      <c r="B112" s="15" t="s">
        <v>30</v>
      </c>
    </row>
  </sheetData>
  <mergeCells count="240">
    <mergeCell ref="A1:A6"/>
    <mergeCell ref="B1:T1"/>
    <mergeCell ref="B2:T2"/>
    <mergeCell ref="B3:T3"/>
    <mergeCell ref="B4:T4"/>
    <mergeCell ref="B5:T5"/>
    <mergeCell ref="A7:T7"/>
    <mergeCell ref="A8:A9"/>
    <mergeCell ref="B9:T9"/>
    <mergeCell ref="A10:T10"/>
    <mergeCell ref="A11:A12"/>
    <mergeCell ref="A20:A23"/>
    <mergeCell ref="B20:B22"/>
    <mergeCell ref="C20:C22"/>
    <mergeCell ref="D20:D22"/>
    <mergeCell ref="B12:T12"/>
    <mergeCell ref="A13:T13"/>
    <mergeCell ref="A14:A15"/>
    <mergeCell ref="B15:T15"/>
    <mergeCell ref="A16:T16"/>
    <mergeCell ref="A17:A18"/>
    <mergeCell ref="B18:T18"/>
    <mergeCell ref="A19:T19"/>
    <mergeCell ref="B23:T23"/>
    <mergeCell ref="A24:T24"/>
    <mergeCell ref="A25:A26"/>
    <mergeCell ref="B26:T26"/>
    <mergeCell ref="S20:S22"/>
    <mergeCell ref="T20:T22"/>
    <mergeCell ref="A27:T27"/>
    <mergeCell ref="A28:A29"/>
    <mergeCell ref="B29:T29"/>
    <mergeCell ref="A30:T30"/>
    <mergeCell ref="E20:E22"/>
    <mergeCell ref="F20:F22"/>
    <mergeCell ref="O20:O22"/>
    <mergeCell ref="P20:P22"/>
    <mergeCell ref="Q20:Q22"/>
    <mergeCell ref="R20:R22"/>
    <mergeCell ref="P34:P36"/>
    <mergeCell ref="Q34:Q36"/>
    <mergeCell ref="R34:R36"/>
    <mergeCell ref="S34:S36"/>
    <mergeCell ref="T34:T36"/>
    <mergeCell ref="B37:S37"/>
    <mergeCell ref="A31:A32"/>
    <mergeCell ref="B32:T32"/>
    <mergeCell ref="A33:T33"/>
    <mergeCell ref="A34:A37"/>
    <mergeCell ref="B34:B36"/>
    <mergeCell ref="C34:C36"/>
    <mergeCell ref="D34:D36"/>
    <mergeCell ref="E34:E36"/>
    <mergeCell ref="F34:F36"/>
    <mergeCell ref="O34:O36"/>
    <mergeCell ref="A38:T38"/>
    <mergeCell ref="A39:A43"/>
    <mergeCell ref="B39:B42"/>
    <mergeCell ref="C39:C42"/>
    <mergeCell ref="D39:D42"/>
    <mergeCell ref="E39:E42"/>
    <mergeCell ref="F39:F42"/>
    <mergeCell ref="O39:O42"/>
    <mergeCell ref="P39:P42"/>
    <mergeCell ref="Q39:Q42"/>
    <mergeCell ref="R39:R42"/>
    <mergeCell ref="S39:S42"/>
    <mergeCell ref="T39:T42"/>
    <mergeCell ref="B43:T43"/>
    <mergeCell ref="A44:T44"/>
    <mergeCell ref="A45:A48"/>
    <mergeCell ref="B45:B47"/>
    <mergeCell ref="C45:C47"/>
    <mergeCell ref="D45:D47"/>
    <mergeCell ref="E45:E47"/>
    <mergeCell ref="P50:P53"/>
    <mergeCell ref="Q50:Q53"/>
    <mergeCell ref="R50:R53"/>
    <mergeCell ref="S50:S53"/>
    <mergeCell ref="T50:T53"/>
    <mergeCell ref="B54:T54"/>
    <mergeCell ref="T45:T47"/>
    <mergeCell ref="B48:T48"/>
    <mergeCell ref="A49:T49"/>
    <mergeCell ref="A50:A54"/>
    <mergeCell ref="B50:B53"/>
    <mergeCell ref="C50:C53"/>
    <mergeCell ref="D50:D53"/>
    <mergeCell ref="E50:E53"/>
    <mergeCell ref="F50:F53"/>
    <mergeCell ref="O50:O53"/>
    <mergeCell ref="F45:F47"/>
    <mergeCell ref="O45:O47"/>
    <mergeCell ref="P45:P47"/>
    <mergeCell ref="Q45:Q47"/>
    <mergeCell ref="R45:R47"/>
    <mergeCell ref="S45:S47"/>
    <mergeCell ref="A55:T55"/>
    <mergeCell ref="A56:A59"/>
    <mergeCell ref="B56:B58"/>
    <mergeCell ref="C56:C58"/>
    <mergeCell ref="D56:D58"/>
    <mergeCell ref="E56:E58"/>
    <mergeCell ref="F56:F58"/>
    <mergeCell ref="O56:O58"/>
    <mergeCell ref="P56:P58"/>
    <mergeCell ref="Q56:Q58"/>
    <mergeCell ref="R56:R58"/>
    <mergeCell ref="S56:S58"/>
    <mergeCell ref="T56:T58"/>
    <mergeCell ref="B59:T59"/>
    <mergeCell ref="A60:T60"/>
    <mergeCell ref="A61:A64"/>
    <mergeCell ref="B61:B63"/>
    <mergeCell ref="C61:C63"/>
    <mergeCell ref="D61:D63"/>
    <mergeCell ref="E61:E63"/>
    <mergeCell ref="P66:P68"/>
    <mergeCell ref="Q66:Q68"/>
    <mergeCell ref="R66:R68"/>
    <mergeCell ref="S66:S68"/>
    <mergeCell ref="T66:T68"/>
    <mergeCell ref="B69:T69"/>
    <mergeCell ref="T61:T63"/>
    <mergeCell ref="B64:T64"/>
    <mergeCell ref="A65:T65"/>
    <mergeCell ref="A66:A69"/>
    <mergeCell ref="B66:B68"/>
    <mergeCell ref="C66:C68"/>
    <mergeCell ref="D66:D68"/>
    <mergeCell ref="E66:E68"/>
    <mergeCell ref="F66:F68"/>
    <mergeCell ref="O66:O68"/>
    <mergeCell ref="F61:F63"/>
    <mergeCell ref="O61:O63"/>
    <mergeCell ref="P61:P63"/>
    <mergeCell ref="Q61:Q63"/>
    <mergeCell ref="R61:R63"/>
    <mergeCell ref="S61:S63"/>
    <mergeCell ref="A70:T70"/>
    <mergeCell ref="A71:A74"/>
    <mergeCell ref="B71:B73"/>
    <mergeCell ref="C71:C73"/>
    <mergeCell ref="D71:D73"/>
    <mergeCell ref="E71:E73"/>
    <mergeCell ref="F71:F73"/>
    <mergeCell ref="O71:O73"/>
    <mergeCell ref="P71:P73"/>
    <mergeCell ref="Q71:Q73"/>
    <mergeCell ref="R71:R73"/>
    <mergeCell ref="S71:S73"/>
    <mergeCell ref="T71:T73"/>
    <mergeCell ref="B74:T74"/>
    <mergeCell ref="A75:T75"/>
    <mergeCell ref="A76:A79"/>
    <mergeCell ref="B76:B78"/>
    <mergeCell ref="C76:C78"/>
    <mergeCell ref="D76:D78"/>
    <mergeCell ref="E76:E78"/>
    <mergeCell ref="P81:P83"/>
    <mergeCell ref="Q81:Q83"/>
    <mergeCell ref="R81:R83"/>
    <mergeCell ref="S81:S83"/>
    <mergeCell ref="T81:T83"/>
    <mergeCell ref="B84:T84"/>
    <mergeCell ref="T76:T78"/>
    <mergeCell ref="B79:T79"/>
    <mergeCell ref="A80:T80"/>
    <mergeCell ref="A81:A84"/>
    <mergeCell ref="B81:B83"/>
    <mergeCell ref="C81:C83"/>
    <mergeCell ref="D81:D83"/>
    <mergeCell ref="E81:E83"/>
    <mergeCell ref="F81:F83"/>
    <mergeCell ref="O81:O83"/>
    <mergeCell ref="F76:F78"/>
    <mergeCell ref="O76:O78"/>
    <mergeCell ref="P76:P78"/>
    <mergeCell ref="Q76:Q78"/>
    <mergeCell ref="R76:R78"/>
    <mergeCell ref="S76:S78"/>
    <mergeCell ref="A85:T85"/>
    <mergeCell ref="A86:A89"/>
    <mergeCell ref="B86:B88"/>
    <mergeCell ref="C86:C88"/>
    <mergeCell ref="D86:D88"/>
    <mergeCell ref="E86:E88"/>
    <mergeCell ref="F86:F88"/>
    <mergeCell ref="O86:O88"/>
    <mergeCell ref="P86:P88"/>
    <mergeCell ref="Q86:Q88"/>
    <mergeCell ref="R86:R88"/>
    <mergeCell ref="S86:S88"/>
    <mergeCell ref="T86:T88"/>
    <mergeCell ref="B89:T89"/>
    <mergeCell ref="A90:T90"/>
    <mergeCell ref="A91:A94"/>
    <mergeCell ref="B91:B93"/>
    <mergeCell ref="C91:C93"/>
    <mergeCell ref="D91:D93"/>
    <mergeCell ref="E91:E93"/>
    <mergeCell ref="P96:P98"/>
    <mergeCell ref="Q96:Q98"/>
    <mergeCell ref="R96:R98"/>
    <mergeCell ref="S96:S98"/>
    <mergeCell ref="T96:T98"/>
    <mergeCell ref="B99:T99"/>
    <mergeCell ref="T91:T93"/>
    <mergeCell ref="B94:T94"/>
    <mergeCell ref="A95:T95"/>
    <mergeCell ref="A96:A99"/>
    <mergeCell ref="B96:B98"/>
    <mergeCell ref="C96:C98"/>
    <mergeCell ref="D96:D98"/>
    <mergeCell ref="E96:E98"/>
    <mergeCell ref="F96:F98"/>
    <mergeCell ref="O96:O98"/>
    <mergeCell ref="F91:F93"/>
    <mergeCell ref="O91:O93"/>
    <mergeCell ref="P91:P93"/>
    <mergeCell ref="Q91:Q93"/>
    <mergeCell ref="R91:R93"/>
    <mergeCell ref="S91:S93"/>
    <mergeCell ref="R101:R105"/>
    <mergeCell ref="S101:S105"/>
    <mergeCell ref="T101:T105"/>
    <mergeCell ref="B106:T106"/>
    <mergeCell ref="A107:T107"/>
    <mergeCell ref="A108:A109"/>
    <mergeCell ref="B109:T109"/>
    <mergeCell ref="A100:T100"/>
    <mergeCell ref="A101:A106"/>
    <mergeCell ref="B101:B105"/>
    <mergeCell ref="C101:C105"/>
    <mergeCell ref="D101:D105"/>
    <mergeCell ref="E101:E105"/>
    <mergeCell ref="F101:F105"/>
    <mergeCell ref="O101:O105"/>
    <mergeCell ref="P101:P105"/>
    <mergeCell ref="Q101:Q10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הילה יוסף</cp:lastModifiedBy>
  <dcterms:created xsi:type="dcterms:W3CDTF">2024-01-07T09:45:13Z</dcterms:created>
  <dcterms:modified xsi:type="dcterms:W3CDTF">2024-01-07T10:34:39Z</dcterms:modified>
</cp:coreProperties>
</file>