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94523514-3D00-4493-BBD2-AECA70431E85}" xr6:coauthVersionLast="47" xr6:coauthVersionMax="47" xr10:uidLastSave="{00000000-0000-0000-0000-000000000000}"/>
  <bookViews>
    <workbookView xWindow="-108" yWindow="-108" windowWidth="23256" windowHeight="12576" xr2:uid="{47AA2E6C-DED0-46D9-8E39-1DD13883F25C}"/>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6" i="1" l="1"/>
  <c r="N146" i="1" s="1"/>
  <c r="M145" i="1"/>
  <c r="N145" i="1" s="1"/>
  <c r="M144" i="1"/>
  <c r="N144" i="1" s="1"/>
  <c r="M143" i="1"/>
  <c r="N143" i="1" s="1"/>
  <c r="R143" i="1" s="1"/>
  <c r="M140" i="1"/>
  <c r="N140" i="1" s="1"/>
  <c r="R140" i="1" s="1"/>
  <c r="M137" i="1"/>
  <c r="N137" i="1" s="1"/>
  <c r="M136" i="1"/>
  <c r="N136" i="1" s="1"/>
  <c r="N135" i="1"/>
  <c r="R135" i="1" s="1"/>
  <c r="M135" i="1"/>
  <c r="M132" i="1"/>
  <c r="N132" i="1" s="1"/>
  <c r="M131" i="1"/>
  <c r="N131" i="1" s="1"/>
  <c r="R130" i="1"/>
  <c r="M130" i="1"/>
  <c r="N130" i="1" s="1"/>
  <c r="M127" i="1"/>
  <c r="N127" i="1" s="1"/>
  <c r="M126" i="1"/>
  <c r="N126" i="1" s="1"/>
  <c r="M125" i="1"/>
  <c r="N125" i="1" s="1"/>
  <c r="M124" i="1"/>
  <c r="N124" i="1" s="1"/>
  <c r="M123" i="1"/>
  <c r="N123" i="1" s="1"/>
  <c r="R123" i="1" s="1"/>
  <c r="M119" i="1"/>
  <c r="N119" i="1" s="1"/>
  <c r="M118" i="1"/>
  <c r="N118" i="1" s="1"/>
  <c r="M117" i="1"/>
  <c r="N117" i="1" s="1"/>
  <c r="R117" i="1" s="1"/>
  <c r="M114" i="1"/>
  <c r="N114" i="1" s="1"/>
  <c r="M113" i="1"/>
  <c r="N113" i="1" s="1"/>
  <c r="M112" i="1"/>
  <c r="N112" i="1" s="1"/>
  <c r="M111" i="1"/>
  <c r="N111" i="1" s="1"/>
  <c r="R111" i="1" s="1"/>
  <c r="M108" i="1"/>
  <c r="N108" i="1" s="1"/>
  <c r="M107" i="1"/>
  <c r="N107" i="1" s="1"/>
  <c r="M106" i="1"/>
  <c r="N106" i="1" s="1"/>
  <c r="R106" i="1" s="1"/>
  <c r="M103" i="1"/>
  <c r="N103" i="1" s="1"/>
  <c r="M102" i="1"/>
  <c r="N102" i="1" s="1"/>
  <c r="M101" i="1"/>
  <c r="N101" i="1" s="1"/>
  <c r="M100" i="1"/>
  <c r="N100" i="1" s="1"/>
  <c r="M99" i="1"/>
  <c r="N99" i="1" s="1"/>
  <c r="R99" i="1" s="1"/>
  <c r="M96" i="1"/>
  <c r="N96" i="1" s="1"/>
  <c r="M95" i="1"/>
  <c r="N95" i="1" s="1"/>
  <c r="M94" i="1"/>
  <c r="N94" i="1" s="1"/>
  <c r="M93" i="1"/>
  <c r="N93" i="1" s="1"/>
  <c r="R93" i="1" s="1"/>
  <c r="M90" i="1"/>
  <c r="N90" i="1" s="1"/>
  <c r="M89" i="1"/>
  <c r="N89" i="1" s="1"/>
  <c r="M88" i="1"/>
  <c r="N88" i="1" s="1"/>
  <c r="M87" i="1"/>
  <c r="N87" i="1" s="1"/>
  <c r="R87" i="1" s="1"/>
  <c r="M84" i="1"/>
  <c r="N84" i="1" s="1"/>
  <c r="M83" i="1"/>
  <c r="N83" i="1" s="1"/>
  <c r="M82" i="1"/>
  <c r="N82" i="1" s="1"/>
  <c r="M81" i="1"/>
  <c r="N81" i="1" s="1"/>
  <c r="M80" i="1"/>
  <c r="N80" i="1" s="1"/>
  <c r="R80" i="1" s="1"/>
  <c r="M77" i="1"/>
  <c r="N77" i="1" s="1"/>
  <c r="M76" i="1"/>
  <c r="N76" i="1" s="1"/>
  <c r="M75" i="1"/>
  <c r="N75" i="1" s="1"/>
  <c r="M74" i="1"/>
  <c r="N74" i="1" s="1"/>
  <c r="M73" i="1"/>
  <c r="N73" i="1" s="1"/>
  <c r="M72" i="1"/>
  <c r="N72" i="1" s="1"/>
  <c r="R72" i="1" s="1"/>
  <c r="M69" i="1"/>
  <c r="N69" i="1" s="1"/>
  <c r="M68" i="1"/>
  <c r="N68" i="1" s="1"/>
  <c r="M67" i="1"/>
  <c r="N67" i="1" s="1"/>
  <c r="R67" i="1" s="1"/>
  <c r="M64" i="1"/>
  <c r="N64" i="1" s="1"/>
  <c r="M63" i="1"/>
  <c r="N63" i="1" s="1"/>
  <c r="M62" i="1"/>
  <c r="N62" i="1" s="1"/>
  <c r="M61" i="1"/>
  <c r="N61" i="1" s="1"/>
  <c r="M60" i="1"/>
  <c r="N60" i="1" s="1"/>
  <c r="M59" i="1"/>
  <c r="N59" i="1" s="1"/>
  <c r="M58" i="1"/>
  <c r="N58" i="1" s="1"/>
  <c r="R58" i="1" s="1"/>
  <c r="M55" i="1"/>
  <c r="N55" i="1" s="1"/>
  <c r="M54" i="1"/>
  <c r="N54" i="1" s="1"/>
  <c r="M53" i="1"/>
  <c r="N53" i="1" s="1"/>
  <c r="M52" i="1"/>
  <c r="N52" i="1" s="1"/>
  <c r="R52" i="1" s="1"/>
  <c r="M49" i="1"/>
  <c r="N49" i="1" s="1"/>
  <c r="M48" i="1"/>
  <c r="N48" i="1" s="1"/>
  <c r="M47" i="1"/>
  <c r="N47" i="1" s="1"/>
  <c r="R47" i="1" s="1"/>
  <c r="M44" i="1"/>
  <c r="N44" i="1" s="1"/>
  <c r="M43" i="1"/>
  <c r="N43" i="1" s="1"/>
  <c r="M42" i="1"/>
  <c r="N42" i="1" s="1"/>
  <c r="M41" i="1"/>
  <c r="N41" i="1" s="1"/>
  <c r="M40" i="1"/>
  <c r="N40" i="1" s="1"/>
  <c r="R40" i="1" s="1"/>
  <c r="M37" i="1"/>
  <c r="N37" i="1" s="1"/>
  <c r="M36" i="1"/>
  <c r="N36" i="1" s="1"/>
  <c r="M35" i="1"/>
  <c r="N35" i="1" s="1"/>
  <c r="M34" i="1"/>
  <c r="N34" i="1" s="1"/>
  <c r="M33" i="1"/>
  <c r="N33" i="1" s="1"/>
  <c r="R33" i="1" s="1"/>
  <c r="M30" i="1"/>
  <c r="N30" i="1" s="1"/>
  <c r="R30" i="1" s="1"/>
  <c r="M27" i="1"/>
  <c r="N27" i="1" s="1"/>
  <c r="M26" i="1"/>
  <c r="N26" i="1" s="1"/>
  <c r="M25" i="1"/>
  <c r="N25" i="1" s="1"/>
  <c r="M24" i="1"/>
  <c r="N24" i="1" s="1"/>
  <c r="M23" i="1"/>
  <c r="N23" i="1" s="1"/>
  <c r="M22" i="1"/>
  <c r="N22" i="1" s="1"/>
  <c r="R22" i="1" s="1"/>
  <c r="N19" i="1"/>
  <c r="N18" i="1"/>
  <c r="N17" i="1"/>
  <c r="N16" i="1"/>
  <c r="N15" i="1"/>
  <c r="N14" i="1"/>
  <c r="N13" i="1"/>
  <c r="R13" i="1" s="1"/>
  <c r="M10" i="1"/>
  <c r="N10" i="1" s="1"/>
  <c r="M9" i="1"/>
  <c r="N9" i="1" s="1"/>
  <c r="M8" i="1"/>
  <c r="N8" i="1" s="1"/>
  <c r="M7" i="1"/>
  <c r="N7" i="1" s="1"/>
  <c r="M6" i="1"/>
  <c r="N6" i="1" s="1"/>
  <c r="M5" i="1"/>
  <c r="N5" i="1" s="1"/>
  <c r="R5" i="1" s="1"/>
</calcChain>
</file>

<file path=xl/sharedStrings.xml><?xml version="1.0" encoding="utf-8"?>
<sst xmlns="http://schemas.openxmlformats.org/spreadsheetml/2006/main" count="495" uniqueCount="173">
  <si>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</si>
  <si>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</si>
  <si>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</si>
  <si>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</si>
  <si>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</si>
  <si>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</si>
  <si>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</si>
  <si>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</si>
  <si>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</si>
  <si>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</si>
  <si>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</si>
  <si>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</si>
  <si>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</si>
  <si>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</si>
  <si>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</si>
  <si>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</si>
  <si>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הנדסה</t>
  </si>
  <si>
    <t>כן</t>
  </si>
  <si>
    <t>סכום קבוע</t>
  </si>
  <si>
    <t>ניהול פרויקטים</t>
  </si>
  <si>
    <t>הרינו מאשרים כי כל הנושאים מועלים מאושרים כפטורים ממכרז לפי תקנה 3(8) לתקנות העיריות (מכרזים) תשמ"ח-1987 וכי הועדה סבורה כי אין להם עדיפות למכרז פומבי</t>
  </si>
  <si>
    <t>שם הפרויקט/העבודה</t>
  </si>
  <si>
    <t>אושר פה אחד</t>
  </si>
  <si>
    <t>פרוטוקול ועדת התקשרויות הנדסה   מס' 2024.24.1  תאריך:19.9.24</t>
  </si>
  <si>
    <t>משתתפים: יובל בודניצקי - מנכ"ל העירייה  צבי אפרת סגן גזבר העירייה, עו"ד ענת סמסונוב - לשכה משפטית, רחלי רם - רכזת הוועדה, מהנדסת העיר- עליזה זיידלר גרנות, מנהלים רלוונטים</t>
  </si>
  <si>
    <t>החלטה מס'-2024-24.1-1</t>
  </si>
  <si>
    <t>גן התשעה - שכונת יוספטל 
רה-תכנון פיתוח</t>
  </si>
  <si>
    <t>מיכאל זלדין-סגן מה"ע 
ומנהל אגף מבני ציבור</t>
  </si>
  <si>
    <t>אדריכל נוף</t>
  </si>
  <si>
    <t>שגית קורן</t>
  </si>
  <si>
    <t>אושרה ההצעה עם הציון המשוקלל הגבוה ביותר</t>
  </si>
  <si>
    <t xml:space="preserve">אושר פה אחד
הסכם שיצא לפועל בהזמנות מעת לעת בהתאם לתקציב 
</t>
  </si>
  <si>
    <t>שמרית רז</t>
  </si>
  <si>
    <t>צור וולף</t>
  </si>
  <si>
    <t>קרני גרשטיין</t>
  </si>
  <si>
    <t>אלתר</t>
  </si>
  <si>
    <t>דוד גת</t>
  </si>
  <si>
    <t>חוזה דרישות מעת לעת - פרויקט רה-תכנון פיתוח גן התשעה שכונת יוספטל
מטרת התכנון: העתקה של גינת כלבים (הרחקה מגן הילדים) סידור רציונלי של מגרשי מתקני המשחקים והכושר, חניית רכבים מסודרת עם כניסה/יציאה מרחוב מצדה, פיתוח שמחבר את כל הפונקציות בגן</t>
  </si>
  <si>
    <t>החלטה מס'-2024-24.1-2</t>
  </si>
  <si>
    <t>פרויקט הקמת מבנה משולב 
רחוב סוקולוב</t>
  </si>
  <si>
    <t>ב.ס מהנדסים 2001</t>
  </si>
  <si>
    <t>אחוז מהיקף הפרויקט</t>
  </si>
  <si>
    <t xml:space="preserve">אושר פה אחד
</t>
  </si>
  <si>
    <t>קורן - גואטה ניהול פיקוח וייעוץ הנדסי בע"מ</t>
  </si>
  <si>
    <t>יצחק שפירא ניהול פרויקטים</t>
  </si>
  <si>
    <t>מ.גרונסקי הנדסה ויזמות 2000 בע"מ</t>
  </si>
  <si>
    <t>דן רביד ניהול ופיקוח</t>
  </si>
  <si>
    <t>לודן תשתיות ובינוי בע"מ</t>
  </si>
  <si>
    <t>אורהד הנדסה בניה ותשתיות בע"מ</t>
  </si>
  <si>
    <t>תיקון להחלטת וועדה: 2024-21.1-02. חוזה דרישות מעת לעת, הבהרה של היועץ ב.ס מהנדסים (על כך שישולם לו בפועל 80% ולא 100% מתוך ערך עבודה הנדסית) רצ"ב הצעת מחיר מעודכנת עם 
פרויקט הקמת מבנה ציבור משולב (קהילה, מת"י, שפ"ח, משרדים) במתחם פינוי בינוי רחוב סוקולוב 
שכר מנהל הפרויקט יגזר 80% מערך היקף עבודה הנדסית בפועל, השכר שלהלן הינו הערכה בלבד ואינו סופי להתחשבנות</t>
  </si>
  <si>
    <t>החלטה מס'-2024-24.1-3</t>
  </si>
  <si>
    <t>שימור, שדרוג מבנה קולנוע חן לשעבר והפיכתו למרכז תרבות קהילתי</t>
  </si>
  <si>
    <t>יעוץ אגרונומי</t>
  </si>
  <si>
    <t>אכת. חובשי איתי</t>
  </si>
  <si>
    <t>צ. שימשוביץ</t>
  </si>
  <si>
    <t>קבוצת ורד ייעוץ ופיקוח</t>
  </si>
  <si>
    <t>אהרון ברגר</t>
  </si>
  <si>
    <t xml:space="preserve">אדיר יעוץ ופקוח נופי </t>
  </si>
  <si>
    <t>פתילת המדבר</t>
  </si>
  <si>
    <t>פרויקט לשימור, שדרוג מבנה קולנוע חן לשעבר והפיכתו למרכז תרבות קהילתי.
הפרויקט מנוהל ע"י עיריית כפר סבא תקציב והתקשרות מול היועצים דרך מפעל המים</t>
  </si>
  <si>
    <t>החלטה מס'-2024-24.1-4</t>
  </si>
  <si>
    <t>יעוץ אדריכלי</t>
  </si>
  <si>
    <t>בועז יגוזינסקי</t>
  </si>
  <si>
    <t xml:space="preserve">אושר פה אחד </t>
  </si>
  <si>
    <t>פרויקט לשימור, שדרוג מבנה קולנוע חן לשעבר והפיכתו למרכז תרבות קהילתי.
הפרויקט מנוהל ע"י עיריית כפר סבא תקציב והתקשרות מול היועצים דרך מפעל המים. זו פעימה שלישית לתכנון ע"י האדריכל בועז יגוז'ינסקי  למקום הנ"ל, כאשר בפעימה הראשונה האדריכל התבקש לתכנן  בין השנים 2016-2017, בפעימה השניה תכנן בין השנים 2022-2023, בעקבות  החלטה שהתקבלה לשנות את כל התכנון הקודם יצאנו לפעימה שלישית 2024. לאור זאת, ניתנת כאן האופציה לפנים משורת הדין להעסיק את אותו האדריכל.</t>
  </si>
  <si>
    <t>החלטה מס'-2024-24.1-5</t>
  </si>
  <si>
    <t>אושר  פה אחד</t>
  </si>
  <si>
    <t>אב אדריכלות</t>
  </si>
  <si>
    <t>החלטה מס'-2024-24.1-6</t>
  </si>
  <si>
    <t xml:space="preserve">יועץ איטום </t>
  </si>
  <si>
    <t>דניאל סופר</t>
  </si>
  <si>
    <t>גלאור מהנדסים</t>
  </si>
  <si>
    <t>אורי ענבל</t>
  </si>
  <si>
    <t>ג'אן ברקוביץ</t>
  </si>
  <si>
    <t>ביטלמן</t>
  </si>
  <si>
    <t>החלטה מס'-2024-24.1-7</t>
  </si>
  <si>
    <t>יעוץ אינסטלציה</t>
  </si>
  <si>
    <t>אוסאמה פרח</t>
  </si>
  <si>
    <t>ניר ציזל</t>
  </si>
  <si>
    <t>נועם גרוסמן</t>
  </si>
  <si>
    <t>החלטה מס'-2024-24.1-8</t>
  </si>
  <si>
    <t>יעוץ אקוסטי</t>
  </si>
  <si>
    <t>א.עדי אקוסטיקה</t>
  </si>
  <si>
    <t>רזאור הנדסה</t>
  </si>
  <si>
    <t>רם צודנובסקי</t>
  </si>
  <si>
    <t>מ.ג אקוסטיקה</t>
  </si>
  <si>
    <t>החלטה מס'-2024-24.1-9</t>
  </si>
  <si>
    <t>יעוץ בטיחות</t>
  </si>
  <si>
    <t>יוסי שחר</t>
  </si>
  <si>
    <t>אלון בטיחות</t>
  </si>
  <si>
    <t>יוסי ברקי</t>
  </si>
  <si>
    <t>לבטח הנדסה</t>
  </si>
  <si>
    <t>מכ-לין בע"מ</t>
  </si>
  <si>
    <t>סייפטי גיא</t>
  </si>
  <si>
    <t>אלי כחלון</t>
  </si>
  <si>
    <t>החלטה מס'-2024-24.1-10</t>
  </si>
  <si>
    <t>יעוץ במה</t>
  </si>
  <si>
    <t>שאשו משה</t>
  </si>
  <si>
    <t>אורי עופר</t>
  </si>
  <si>
    <t>ת.א.ל יזום פרויקטים</t>
  </si>
  <si>
    <t>החלטה מס'-2024-24.1-11</t>
  </si>
  <si>
    <t>יעוץ חשמל</t>
  </si>
  <si>
    <t>גל מהנדסים</t>
  </si>
  <si>
    <t>מיכאל בסדובסקי</t>
  </si>
  <si>
    <t>איובי משה</t>
  </si>
  <si>
    <t>זאב אבידן</t>
  </si>
  <si>
    <t>אריאל מלכה</t>
  </si>
  <si>
    <t>אופק א.ו.מ</t>
  </si>
  <si>
    <t>החלטה מס'-2024-24.1-12</t>
  </si>
  <si>
    <t xml:space="preserve">יועץ מיגון </t>
  </si>
  <si>
    <t>בני אלטשול</t>
  </si>
  <si>
    <t>ח.פ פתרונות</t>
  </si>
  <si>
    <t>מצוק מהנדסים</t>
  </si>
  <si>
    <t>מרחב מוגן</t>
  </si>
  <si>
    <t>א-ס.י.פ.ה</t>
  </si>
  <si>
    <t>החלטה מס'-2024-24.1-13</t>
  </si>
  <si>
    <t xml:space="preserve">יועץ מיזוג </t>
  </si>
  <si>
    <t>ש.עגנון</t>
  </si>
  <si>
    <t>אלון פרבר</t>
  </si>
  <si>
    <t>אסא אהרוני</t>
  </si>
  <si>
    <t>החלטה מס'-2024-24.1-14</t>
  </si>
  <si>
    <t>יעוץ מעליות</t>
  </si>
  <si>
    <t>לברוב סופיה</t>
  </si>
  <si>
    <t>הולץ קרסנר</t>
  </si>
  <si>
    <t>לוסטינג מהנדסים</t>
  </si>
  <si>
    <t>אל רום יועצים</t>
  </si>
  <si>
    <t>החלטה מס'-2024-24.1-15</t>
  </si>
  <si>
    <t>יעוץ נגישות</t>
  </si>
  <si>
    <t>ערן סויקה הנדסה</t>
  </si>
  <si>
    <t>אירנה רובין</t>
  </si>
  <si>
    <t>אלכס ברגמן</t>
  </si>
  <si>
    <t>אבי ורשבסקי</t>
  </si>
  <si>
    <t>החלטה מס'-2024-24.1-16</t>
  </si>
  <si>
    <t>יועץ קרינה</t>
  </si>
  <si>
    <t>יאיר מדידות ובדיקות</t>
  </si>
  <si>
    <t>מדידות מאיר בע"מ</t>
  </si>
  <si>
    <t>דגש מדידות</t>
  </si>
  <si>
    <t>החלטה מס'-2024-24.1-17</t>
  </si>
  <si>
    <t>יעוץ קרקע</t>
  </si>
  <si>
    <t>זליו דיאמנדי</t>
  </si>
  <si>
    <t>גפן הנדסה</t>
  </si>
  <si>
    <t>דורון אשל</t>
  </si>
  <si>
    <t>מ.יוגר</t>
  </si>
  <si>
    <t>החלטה מס'-2024-24.1-18</t>
  </si>
  <si>
    <t xml:space="preserve">יועץ תיאום מערכות </t>
  </si>
  <si>
    <t>מימוני הנדסה</t>
  </si>
  <si>
    <t>א.ד.ן תכנון</t>
  </si>
  <si>
    <t>זיגרוט תיאום בע"מ</t>
  </si>
  <si>
    <t>החלטה מס'-2024-24.1-19</t>
  </si>
  <si>
    <t>יעוץ תנועה</t>
  </si>
  <si>
    <t>בועז גרוס</t>
  </si>
  <si>
    <t>נורית כספי</t>
  </si>
  <si>
    <t>אם-אס הנדסה</t>
  </si>
  <si>
    <t>מורן הנדסת דרכים</t>
  </si>
  <si>
    <t>דגש הנדסה</t>
  </si>
  <si>
    <t>החלטה מס'-2024-24.1-20</t>
  </si>
  <si>
    <t>יועץ כמאי</t>
  </si>
  <si>
    <t>ב.ס מהנדסים</t>
  </si>
  <si>
    <t>יקותיאל דוד</t>
  </si>
  <si>
    <t>אלחנן מסינג</t>
  </si>
  <si>
    <t>החלטה מס'-2024-24.1-21</t>
  </si>
  <si>
    <t>מדידות</t>
  </si>
  <si>
    <t>מבט טכנולוגיות</t>
  </si>
  <si>
    <t>גיאו מטריקה</t>
  </si>
  <si>
    <t>אורי חן ציון</t>
  </si>
  <si>
    <t>החלטה מס'-2024-24.1-22</t>
  </si>
  <si>
    <t>פרויקט לשימור, שדרוג מבנה קולנוע חן לשעבר והפיכתו למרכז תרבות קהילתי.
הפרויקט מנוהל ע"י עיריית כפר סבא תקציב והתקשרות מול היועצים דרך מפעל המים. ב.ס מהנדסים - פאדי בשארה -  ניהול את הפרויקט בשלב הראשוני, אך עקב החלטות שהתקבלו הוחלט לשנות את התכנון ולצאת למשהו אחר
 ניתנת כאן האופציה ליועץ לפנים משורת הדין  להמשיך בפרויקט</t>
  </si>
  <si>
    <t>החלטה מס'-2024-24.1-23</t>
  </si>
  <si>
    <t>יעוץ קונסטרוקציה</t>
  </si>
  <si>
    <t>ירון קרני</t>
  </si>
  <si>
    <t>יצחק למעי</t>
  </si>
  <si>
    <t>דניאל אהרון</t>
  </si>
  <si>
    <t>רפי ואנונו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</si>
</sst>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3" x14ac:knownFonts="1">
    <font>
      <sz val="11"/>
      <color theme="1"/>
      <name val="Arial"/>
      <family val="2"/>
      <charset val="177"/>
      <scheme val="minor"/>
    </font>
    <font>
      <sz val="11"/>
      <color theme="1"/>
      <name val="Arial"/>
      <family val="2"/>
      <charset val="177"/>
      <scheme val="minor"/>
    </font>
    <font>
      <b/>
      <sz val="16"/>
      <name val="Arial"/>
      <family val="2"/>
    </font>
    <font>
      <b/>
      <sz val="10"/>
      <name val="Arial"/>
      <family val="2"/>
    </font>
    <font>
      <b/>
      <sz val="12"/>
      <name val="Arial"/>
      <family val="2"/>
    </font>
    <font>
      <sz val="12"/>
      <name val="Arial"/>
      <family val="2"/>
    </font>
    <font>
      <b/>
      <sz val="12"/>
      <name val="Arial"/>
      <family val="2"/>
      <scheme val="minor"/>
    </font>
    <font>
      <sz val="12"/>
      <name val="Arial"/>
      <family val="2"/>
      <scheme val="minor"/>
    </font>
    <font>
      <sz val="11"/>
      <color theme="1"/>
      <name val="Arial"/>
      <family val="2"/>
      <scheme val="minor"/>
    </font>
    <font>
      <b/>
      <sz val="14"/>
      <name val="Arial"/>
      <family val="2"/>
      <scheme val="minor"/>
    </font>
    <font>
      <u/>
      <sz val="12"/>
      <name val="Arial"/>
      <family val="2"/>
    </font>
    <font>
      <b/>
      <u/>
      <sz val="12"/>
      <name val="Arial"/>
      <family val="2"/>
    </font>
    <font>
      <b/>
      <u/>
      <sz val="16"/>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top style="medium">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94">
    <xf numFmtId="0" fontId="0" fillId="0" borderId="0" xfId="0"/>
    <xf numFmtId="0" fontId="5" fillId="3" borderId="1" xfId="0" applyFont="1" applyFill="1" applyBorder="1" applyAlignment="1">
      <alignment horizontal="center" vertical="center" wrapText="1" readingOrder="2"/>
    </xf>
    <xf numFmtId="0" fontId="5" fillId="4" borderId="7" xfId="0" applyFont="1" applyFill="1" applyBorder="1" applyAlignment="1">
      <alignment horizontal="center" vertical="center" wrapText="1" readingOrder="2"/>
    </xf>
    <xf numFmtId="4" fontId="5" fillId="4" borderId="7" xfId="0" applyNumberFormat="1" applyFont="1" applyFill="1" applyBorder="1" applyAlignment="1">
      <alignment horizontal="center" vertical="center" wrapText="1" readingOrder="2"/>
    </xf>
    <xf numFmtId="0" fontId="6" fillId="0" borderId="0" xfId="0" applyFont="1"/>
    <xf numFmtId="3" fontId="6" fillId="0" borderId="0" xfId="0" applyNumberFormat="1" applyFont="1"/>
    <xf numFmtId="4" fontId="7" fillId="0" borderId="0" xfId="0" applyNumberFormat="1" applyFont="1"/>
    <xf numFmtId="49" fontId="4" fillId="3" borderId="2" xfId="0" applyNumberFormat="1" applyFont="1" applyFill="1" applyBorder="1" applyAlignment="1">
      <alignment vertical="center" readingOrder="2"/>
    </xf>
    <xf numFmtId="49" fontId="4" fillId="3" borderId="3" xfId="0" applyNumberFormat="1" applyFont="1" applyFill="1" applyBorder="1" applyAlignment="1">
      <alignment vertical="center" readingOrder="2"/>
    </xf>
    <xf numFmtId="0" fontId="4" fillId="0" borderId="11" xfId="0" applyFont="1" applyBorder="1" applyAlignment="1">
      <alignment horizontal="center" vertical="center" wrapText="1" readingOrder="2"/>
    </xf>
    <xf numFmtId="0" fontId="4" fillId="0" borderId="5" xfId="0" applyFont="1" applyBorder="1" applyAlignment="1">
      <alignment horizontal="center" vertical="center" wrapText="1" readingOrder="2"/>
    </xf>
    <xf numFmtId="0" fontId="5" fillId="3" borderId="7" xfId="0" applyFont="1" applyFill="1" applyBorder="1" applyAlignment="1">
      <alignment horizontal="center" vertical="center" wrapText="1" readingOrder="2"/>
    </xf>
    <xf numFmtId="164" fontId="4" fillId="5" borderId="7" xfId="0" applyNumberFormat="1" applyFont="1" applyFill="1" applyBorder="1" applyAlignment="1">
      <alignment horizontal="center" vertical="center" wrapText="1" readingOrder="1"/>
    </xf>
    <xf numFmtId="0" fontId="4" fillId="3" borderId="1" xfId="0" applyFont="1" applyFill="1" applyBorder="1" applyAlignment="1">
      <alignment vertical="center" readingOrder="2"/>
    </xf>
    <xf numFmtId="0" fontId="4" fillId="3" borderId="6" xfId="0" applyFont="1" applyFill="1" applyBorder="1" applyAlignment="1">
      <alignment vertical="center" readingOrder="2"/>
    </xf>
    <xf numFmtId="0" fontId="4" fillId="3" borderId="1" xfId="0" applyFont="1" applyFill="1" applyBorder="1" applyAlignment="1">
      <alignment vertical="center" wrapText="1" readingOrder="2"/>
    </xf>
    <xf numFmtId="0" fontId="5" fillId="3" borderId="13" xfId="0" applyFont="1" applyFill="1" applyBorder="1" applyAlignment="1">
      <alignment readingOrder="2"/>
    </xf>
    <xf numFmtId="164" fontId="4" fillId="5" borderId="1" xfId="0" applyNumberFormat="1" applyFont="1" applyFill="1" applyBorder="1" applyAlignment="1">
      <alignment horizontal="center" vertical="center" wrapText="1" readingOrder="1"/>
    </xf>
    <xf numFmtId="0" fontId="4" fillId="3" borderId="5" xfId="0" applyFont="1" applyFill="1" applyBorder="1" applyAlignment="1">
      <alignment vertical="center" wrapText="1" readingOrder="2"/>
    </xf>
    <xf numFmtId="0" fontId="5" fillId="3" borderId="9" xfId="0" applyFont="1" applyFill="1" applyBorder="1" applyAlignment="1">
      <alignment readingOrder="2"/>
    </xf>
    <xf numFmtId="0" fontId="4" fillId="3" borderId="5" xfId="0" applyFont="1" applyFill="1" applyBorder="1" applyAlignment="1">
      <alignment vertical="center" readingOrder="2"/>
    </xf>
    <xf numFmtId="164" fontId="4" fillId="5" borderId="5" xfId="0" applyNumberFormat="1" applyFont="1" applyFill="1" applyBorder="1" applyAlignment="1">
      <alignment horizontal="center" vertical="center" wrapText="1" readingOrder="1"/>
    </xf>
    <xf numFmtId="0" fontId="4" fillId="3" borderId="6" xfId="0" applyFont="1" applyFill="1" applyBorder="1" applyAlignment="1">
      <alignment vertical="center" wrapText="1" readingOrder="2"/>
    </xf>
    <xf numFmtId="0" fontId="5" fillId="3" borderId="15" xfId="0" applyFont="1" applyFill="1" applyBorder="1" applyAlignment="1">
      <alignment readingOrder="2"/>
    </xf>
    <xf numFmtId="164" fontId="4" fillId="5" borderId="6" xfId="0" applyNumberFormat="1" applyFont="1" applyFill="1" applyBorder="1" applyAlignment="1">
      <alignment horizontal="center" vertical="center" wrapText="1" readingOrder="1"/>
    </xf>
    <xf numFmtId="0" fontId="5" fillId="3" borderId="1" xfId="0" applyFont="1" applyFill="1" applyBorder="1" applyAlignment="1">
      <alignment vertical="center" wrapText="1" readingOrder="2"/>
    </xf>
    <xf numFmtId="0" fontId="4" fillId="3" borderId="0" xfId="0" applyFont="1" applyFill="1" applyAlignment="1">
      <alignment horizontal="right" vertical="center" wrapText="1" readingOrder="2"/>
    </xf>
    <xf numFmtId="0" fontId="9" fillId="0" borderId="0" xfId="0" applyFont="1"/>
    <xf numFmtId="0" fontId="7" fillId="0" borderId="0" xfId="0" applyFont="1"/>
    <xf numFmtId="0" fontId="0" fillId="0" borderId="0" xfId="0" applyAlignment="1">
      <alignment readingOrder="1"/>
    </xf>
    <xf numFmtId="49" fontId="4" fillId="3" borderId="12" xfId="0" applyNumberFormat="1" applyFont="1" applyFill="1" applyBorder="1" applyAlignment="1">
      <alignment vertical="center" readingOrder="2"/>
    </xf>
    <xf numFmtId="0" fontId="5" fillId="3" borderId="5" xfId="0" applyFont="1" applyFill="1" applyBorder="1" applyAlignment="1">
      <alignment vertical="center" wrapText="1" readingOrder="2"/>
    </xf>
    <xf numFmtId="0" fontId="5" fillId="3" borderId="6" xfId="0" applyFont="1" applyFill="1" applyBorder="1" applyAlignment="1">
      <alignment vertical="center" wrapText="1" readingOrder="2"/>
    </xf>
    <xf numFmtId="0" fontId="4" fillId="3" borderId="3" xfId="0" applyFont="1" applyFill="1" applyBorder="1" applyAlignment="1">
      <alignment vertical="center" wrapText="1" readingOrder="2"/>
    </xf>
    <xf numFmtId="0" fontId="4" fillId="3" borderId="4" xfId="0" applyFont="1" applyFill="1" applyBorder="1" applyAlignment="1">
      <alignment vertical="center" wrapText="1" readingOrder="2"/>
    </xf>
    <xf numFmtId="0" fontId="2" fillId="2" borderId="8" xfId="0" applyFont="1" applyFill="1" applyBorder="1" applyAlignment="1">
      <alignment vertical="center" readingOrder="2"/>
    </xf>
    <xf numFmtId="0" fontId="4" fillId="3" borderId="2" xfId="0" applyFont="1" applyFill="1" applyBorder="1" applyAlignment="1">
      <alignment vertical="center" readingOrder="2"/>
    </xf>
    <xf numFmtId="0" fontId="3" fillId="2" borderId="10" xfId="0" applyFont="1" applyFill="1" applyBorder="1" applyAlignment="1">
      <alignment vertical="center" wrapText="1" readingOrder="2"/>
    </xf>
    <xf numFmtId="4" fontId="5" fillId="4" borderId="2" xfId="0" applyNumberFormat="1" applyFont="1" applyFill="1" applyBorder="1" applyAlignment="1">
      <alignment horizontal="center" vertical="center" wrapText="1" readingOrder="2"/>
    </xf>
    <xf numFmtId="4" fontId="5" fillId="3" borderId="7" xfId="0" applyNumberFormat="1" applyFont="1" applyFill="1" applyBorder="1" applyAlignment="1">
      <alignment horizontal="center" vertical="center" wrapText="1" readingOrder="2"/>
    </xf>
    <xf numFmtId="4" fontId="5" fillId="3" borderId="2" xfId="0" applyNumberFormat="1" applyFont="1" applyFill="1" applyBorder="1" applyAlignment="1">
      <alignment horizontal="center" vertical="center" wrapText="1" readingOrder="2"/>
    </xf>
    <xf numFmtId="10" fontId="5" fillId="4" borderId="7" xfId="1" applyNumberFormat="1" applyFont="1" applyFill="1" applyBorder="1" applyAlignment="1">
      <alignment horizontal="center" vertical="center" wrapText="1" readingOrder="2"/>
    </xf>
    <xf numFmtId="10" fontId="5" fillId="3" borderId="7" xfId="0" applyNumberFormat="1" applyFont="1" applyFill="1" applyBorder="1" applyAlignment="1">
      <alignment horizontal="center" vertical="center" wrapText="1" readingOrder="2"/>
    </xf>
    <xf numFmtId="1" fontId="5" fillId="4" borderId="7" xfId="0" applyNumberFormat="1" applyFont="1" applyFill="1" applyBorder="1" applyAlignment="1">
      <alignment horizontal="center" vertical="center" wrapText="1" readingOrder="2"/>
    </xf>
    <xf numFmtId="0" fontId="0" fillId="0" borderId="4" xfId="0" applyBorder="1" applyAlignment="1">
      <alignment horizontal="center"/>
    </xf>
    <xf numFmtId="0" fontId="5" fillId="0" borderId="7" xfId="0" applyFont="1" applyBorder="1" applyAlignment="1">
      <alignment horizontal="center" vertical="center" wrapText="1" readingOrder="2"/>
    </xf>
    <xf numFmtId="4" fontId="5" fillId="0" borderId="7" xfId="0" applyNumberFormat="1" applyFont="1" applyBorder="1" applyAlignment="1">
      <alignment horizontal="center" vertical="center" wrapText="1" readingOrder="2"/>
    </xf>
    <xf numFmtId="1" fontId="5" fillId="0" borderId="7" xfId="0" applyNumberFormat="1" applyFont="1" applyBorder="1" applyAlignment="1">
      <alignment horizontal="center" vertical="center" wrapText="1" readingOrder="2"/>
    </xf>
    <xf numFmtId="4" fontId="5" fillId="0" borderId="2" xfId="0" applyNumberFormat="1" applyFont="1" applyBorder="1" applyAlignment="1">
      <alignment horizontal="center" vertical="center" wrapText="1" readingOrder="2"/>
    </xf>
    <xf numFmtId="0" fontId="8" fillId="0" borderId="4" xfId="0" applyFont="1" applyBorder="1" applyAlignment="1">
      <alignment horizontal="center"/>
    </xf>
    <xf numFmtId="3" fontId="5" fillId="4" borderId="7" xfId="0" applyNumberFormat="1" applyFont="1" applyFill="1" applyBorder="1" applyAlignment="1">
      <alignment horizontal="center" vertical="center" wrapText="1" readingOrder="2"/>
    </xf>
    <xf numFmtId="0" fontId="4" fillId="3" borderId="7" xfId="0" applyFont="1" applyFill="1" applyBorder="1" applyAlignment="1">
      <alignment vertical="center" wrapText="1" readingOrder="2"/>
    </xf>
    <xf numFmtId="0" fontId="5" fillId="3" borderId="2" xfId="0" applyFont="1" applyFill="1" applyBorder="1" applyAlignment="1">
      <alignment readingOrder="2"/>
    </xf>
    <xf numFmtId="3" fontId="5" fillId="0" borderId="7" xfId="0" applyNumberFormat="1" applyFont="1" applyBorder="1" applyAlignment="1">
      <alignment horizontal="center" vertical="center" wrapText="1" readingOrder="2"/>
    </xf>
    <xf numFmtId="0" fontId="10" fillId="3" borderId="9" xfId="0" applyFont="1" applyFill="1" applyBorder="1" applyAlignment="1">
      <alignment readingOrder="2"/>
    </xf>
    <xf numFmtId="164" fontId="11" fillId="5" borderId="5" xfId="0" applyNumberFormat="1" applyFont="1" applyFill="1" applyBorder="1" applyAlignment="1">
      <alignment horizontal="center" vertical="center" wrapText="1" readingOrder="1"/>
    </xf>
    <xf numFmtId="2" fontId="5" fillId="0" borderId="7" xfId="0" applyNumberFormat="1" applyFont="1" applyBorder="1" applyAlignment="1">
      <alignment horizontal="center" vertical="center" wrapText="1" readingOrder="2"/>
    </xf>
    <xf numFmtId="164" fontId="5" fillId="0" borderId="7" xfId="0" applyNumberFormat="1" applyFont="1" applyBorder="1" applyAlignment="1">
      <alignment horizontal="center" vertical="center" wrapText="1" readingOrder="2"/>
    </xf>
    <xf numFmtId="0" fontId="4" fillId="3" borderId="0" xfId="0" applyFont="1" applyFill="1" applyAlignment="1">
      <alignment horizontal="right" vertical="center" wrapText="1" readingOrder="1"/>
    </xf>
    <xf numFmtId="0" fontId="4" fillId="3" borderId="17" xfId="0" applyFont="1" applyFill="1" applyBorder="1" applyAlignment="1">
      <alignment vertical="center" wrapText="1" readingOrder="2"/>
    </xf>
    <xf numFmtId="0" fontId="4" fillId="3" borderId="16" xfId="0" applyFont="1" applyFill="1" applyBorder="1" applyAlignment="1">
      <alignment vertical="center" wrapText="1" readingOrder="2"/>
    </xf>
    <xf numFmtId="0" fontId="4" fillId="3" borderId="14" xfId="0" applyFont="1" applyFill="1" applyBorder="1" applyAlignment="1">
      <alignment vertical="center" readingOrder="2"/>
    </xf>
    <xf numFmtId="0" fontId="4" fillId="3" borderId="0" xfId="0" applyFont="1" applyFill="1" applyAlignment="1">
      <alignment vertical="center" readingOrder="2"/>
    </xf>
    <xf numFmtId="49" fontId="5" fillId="3" borderId="1" xfId="0" applyNumberFormat="1" applyFont="1" applyFill="1" applyBorder="1" applyAlignment="1">
      <alignment vertical="center" wrapText="1" readingOrder="2"/>
    </xf>
    <xf numFmtId="49" fontId="5" fillId="3" borderId="5" xfId="0" applyNumberFormat="1" applyFont="1" applyFill="1" applyBorder="1" applyAlignment="1">
      <alignment vertical="center" wrapText="1" readingOrder="2"/>
    </xf>
    <xf numFmtId="164" fontId="4" fillId="5" borderId="1" xfId="0" applyNumberFormat="1" applyFont="1" applyFill="1" applyBorder="1" applyAlignment="1">
      <alignment vertical="center" wrapText="1" readingOrder="1"/>
    </xf>
    <xf numFmtId="164" fontId="4" fillId="5" borderId="5" xfId="0" applyNumberFormat="1" applyFont="1" applyFill="1" applyBorder="1" applyAlignment="1">
      <alignment vertical="center" wrapText="1" readingOrder="1"/>
    </xf>
    <xf numFmtId="164" fontId="4" fillId="5" borderId="6" xfId="0" applyNumberFormat="1" applyFont="1" applyFill="1" applyBorder="1" applyAlignment="1">
      <alignment vertical="center" wrapText="1" readingOrder="1"/>
    </xf>
    <xf numFmtId="0" fontId="0" fillId="0" borderId="4" xfId="0" applyBorder="1"/>
    <xf numFmtId="0" fontId="5" fillId="0" borderId="7" xfId="0" applyFont="1" applyBorder="1" applyAlignment="1">
      <alignment vertical="center" wrapText="1" readingOrder="2"/>
    </xf>
    <xf numFmtId="4" fontId="5" fillId="0" borderId="7" xfId="0" applyNumberFormat="1" applyFont="1" applyBorder="1" applyAlignment="1">
      <alignment vertical="center" wrapText="1" readingOrder="2"/>
    </xf>
    <xf numFmtId="1" fontId="5" fillId="0" borderId="7" xfId="0" applyNumberFormat="1" applyFont="1" applyBorder="1" applyAlignment="1">
      <alignment vertical="center" wrapText="1" readingOrder="2"/>
    </xf>
    <xf numFmtId="4" fontId="5" fillId="0" borderId="2" xfId="0" applyNumberFormat="1" applyFont="1" applyBorder="1" applyAlignment="1">
      <alignment vertical="center" wrapText="1" readingOrder="2"/>
    </xf>
    <xf numFmtId="0" fontId="5" fillId="3" borderId="7" xfId="0" applyFont="1" applyFill="1" applyBorder="1" applyAlignment="1">
      <alignment vertical="center" wrapText="1" readingOrder="2"/>
    </xf>
    <xf numFmtId="4" fontId="5" fillId="3" borderId="7" xfId="0" applyNumberFormat="1" applyFont="1" applyFill="1" applyBorder="1" applyAlignment="1">
      <alignment vertical="center" wrapText="1" readingOrder="2"/>
    </xf>
    <xf numFmtId="4" fontId="5" fillId="3" borderId="2" xfId="0" applyNumberFormat="1" applyFont="1" applyFill="1" applyBorder="1" applyAlignment="1">
      <alignment vertical="center" wrapText="1" readingOrder="2"/>
    </xf>
    <xf numFmtId="2" fontId="5" fillId="4" borderId="7" xfId="0" applyNumberFormat="1" applyFont="1" applyFill="1" applyBorder="1" applyAlignment="1">
      <alignment horizontal="center" vertical="center" wrapText="1" readingOrder="2"/>
    </xf>
    <xf numFmtId="9" fontId="5" fillId="4" borderId="7" xfId="1" applyFont="1" applyFill="1" applyBorder="1" applyAlignment="1">
      <alignment horizontal="center" vertical="center" wrapText="1" readingOrder="2"/>
    </xf>
    <xf numFmtId="49" fontId="4" fillId="3" borderId="15" xfId="0" applyNumberFormat="1" applyFont="1" applyFill="1" applyBorder="1" applyAlignment="1">
      <alignment vertical="center" readingOrder="2"/>
    </xf>
    <xf numFmtId="0" fontId="0" fillId="3" borderId="13" xfId="0" applyFill="1" applyBorder="1" applyAlignment="1">
      <alignment readingOrder="2"/>
    </xf>
    <xf numFmtId="0" fontId="0" fillId="3" borderId="9" xfId="0" applyFill="1" applyBorder="1" applyAlignment="1">
      <alignment readingOrder="2"/>
    </xf>
    <xf numFmtId="0" fontId="3" fillId="2" borderId="11" xfId="0" applyFont="1" applyFill="1" applyBorder="1" applyAlignment="1">
      <alignment vertical="center" readingOrder="2"/>
    </xf>
    <xf numFmtId="0" fontId="0" fillId="3" borderId="15" xfId="0" applyFill="1" applyBorder="1" applyAlignment="1">
      <alignment readingOrder="2"/>
    </xf>
    <xf numFmtId="0" fontId="4" fillId="0" borderId="16" xfId="0" applyFont="1" applyBorder="1" applyAlignment="1">
      <alignment horizontal="center" vertical="center" wrapText="1" readingOrder="2"/>
    </xf>
    <xf numFmtId="0" fontId="2" fillId="0" borderId="0" xfId="0" applyFont="1" applyFill="1" applyBorder="1" applyAlignment="1">
      <alignment vertical="center" readingOrder="2"/>
    </xf>
    <xf numFmtId="0" fontId="3" fillId="0" borderId="0" xfId="0" applyFont="1" applyFill="1" applyBorder="1" applyAlignment="1">
      <alignment vertical="center" wrapText="1" readingOrder="2"/>
    </xf>
    <xf numFmtId="0" fontId="3" fillId="0" borderId="0" xfId="0" applyFont="1" applyFill="1" applyBorder="1" applyAlignment="1">
      <alignment vertical="center" wrapText="1" readingOrder="1"/>
    </xf>
    <xf numFmtId="0" fontId="4" fillId="0" borderId="7" xfId="0" applyFont="1" applyBorder="1" applyAlignment="1">
      <alignment horizontal="center" vertical="center" wrapText="1" readingOrder="2"/>
    </xf>
    <xf numFmtId="4" fontId="4" fillId="0" borderId="7" xfId="0" applyNumberFormat="1" applyFont="1" applyBorder="1" applyAlignment="1">
      <alignment horizontal="center" vertical="center" wrapText="1" readingOrder="2"/>
    </xf>
    <xf numFmtId="4" fontId="4" fillId="0" borderId="7" xfId="0" applyNumberFormat="1" applyFont="1" applyBorder="1" applyAlignment="1">
      <alignment vertical="center" wrapText="1" readingOrder="2"/>
    </xf>
    <xf numFmtId="4" fontId="4" fillId="0" borderId="7" xfId="0" applyNumberFormat="1" applyFont="1" applyBorder="1" applyAlignment="1">
      <alignment horizontal="right" vertical="center" wrapText="1" readingOrder="2"/>
    </xf>
    <xf numFmtId="0" fontId="3" fillId="0" borderId="7" xfId="0" applyFont="1" applyBorder="1" applyAlignment="1">
      <alignment horizontal="center" vertical="center" wrapText="1" readingOrder="1"/>
    </xf>
    <xf numFmtId="0" fontId="12" fillId="2" borderId="14" xfId="0" applyFont="1" applyFill="1" applyBorder="1" applyAlignment="1">
      <alignment vertical="center" readingOrder="2"/>
    </xf>
    <xf numFmtId="0" fontId="12" fillId="2" borderId="8" xfId="0" applyFont="1" applyFill="1" applyBorder="1" applyAlignment="1">
      <alignment vertical="center" readingOrder="2"/>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5785-7246-46B2-BD47-D343C1951F92}">
  <dimension ref="A1:T150"/>
  <sheetViews>
    <sheetView rightToLeft="1" tabSelected="1" topLeftCell="A11" zoomScale="70" zoomScaleNormal="70" workbookViewId="0">
      <selection activeCell="A20" sqref="A20"/>
    </sheetView>
  </sheetViews>
  <sheetFormatPr defaultRowHeight="13.8" x14ac:dyDescent="0.25"/>
  <cols>
    <col min="1" max="1" width="4.5" customWidth="1"/>
    <col min="2" max="2" width="23.59765625" customWidth="1"/>
    <col min="3" max="3" width="13" customWidth="1"/>
    <col min="4" max="4" width="14.8984375" customWidth="1"/>
    <col min="5" max="5" width="12" customWidth="1"/>
    <col min="7" max="7" width="16.8984375" bestFit="1" customWidth="1"/>
    <col min="10" max="10" width="11.19921875" bestFit="1" customWidth="1"/>
    <col min="11" max="11" width="14.8984375" customWidth="1"/>
    <col min="12" max="12" width="17" customWidth="1"/>
    <col min="13" max="13" width="17.3984375" customWidth="1"/>
    <col min="14" max="14" width="19.3984375" customWidth="1"/>
    <col min="15" max="15" width="11.69921875" bestFit="1" customWidth="1"/>
    <col min="16" max="16" width="14" bestFit="1" customWidth="1"/>
    <col min="17" max="17" width="6.59765625" bestFit="1" customWidth="1"/>
    <col min="18" max="18" width="19.5" style="29" customWidth="1"/>
  </cols>
  <sheetData>
    <row r="1" spans="1:20" ht="21.6" thickBot="1" x14ac:dyDescent="0.3">
      <c r="A1" s="79"/>
      <c r="B1" s="92" t="s">
        <v>23</v>
      </c>
      <c r="C1" s="93"/>
      <c r="D1" s="35"/>
      <c r="E1" s="35"/>
      <c r="F1" s="35"/>
      <c r="G1" s="35"/>
      <c r="H1" s="35"/>
      <c r="I1" s="35"/>
      <c r="J1" s="35"/>
      <c r="K1" s="35"/>
      <c r="L1" s="84"/>
      <c r="M1" s="84"/>
      <c r="N1" s="84"/>
      <c r="O1" s="84"/>
      <c r="P1" s="84"/>
      <c r="Q1" s="84"/>
      <c r="R1" s="84"/>
      <c r="S1" s="84"/>
      <c r="T1" s="84"/>
    </row>
    <row r="2" spans="1:20" ht="13.95" customHeight="1" x14ac:dyDescent="0.25">
      <c r="A2" s="80"/>
      <c r="B2" s="81" t="s">
        <v>24</v>
      </c>
      <c r="C2" s="37"/>
      <c r="D2" s="37"/>
      <c r="E2" s="37"/>
      <c r="F2" s="37"/>
      <c r="G2" s="37"/>
      <c r="H2" s="37"/>
      <c r="I2" s="37"/>
      <c r="J2" s="37"/>
      <c r="K2" s="37"/>
      <c r="L2" s="85"/>
      <c r="M2" s="85"/>
      <c r="N2" s="85"/>
      <c r="O2" s="85"/>
      <c r="P2" s="85"/>
      <c r="Q2" s="85"/>
      <c r="R2" s="86"/>
      <c r="S2" s="85"/>
      <c r="T2" s="85"/>
    </row>
    <row r="3" spans="1:20" ht="46.8" x14ac:dyDescent="0.25">
      <c r="A3" s="82"/>
      <c r="B3" s="83" t="s">
        <v>21</v>
      </c>
      <c r="C3" s="9" t="s">
        <v>0</v>
      </c>
      <c r="D3" s="10" t="s">
        <v>1</v>
      </c>
      <c r="E3" s="10" t="s">
        <v>2</v>
      </c>
      <c r="F3" s="10" t="s">
        <v>3</v>
      </c>
      <c r="G3" s="10" t="s">
        <v>4</v>
      </c>
      <c r="H3" s="10" t="s">
        <v>5</v>
      </c>
      <c r="I3" s="87" t="s">
        <v>6</v>
      </c>
      <c r="J3" s="87" t="s">
        <v>7</v>
      </c>
      <c r="K3" s="88" t="s">
        <v>8</v>
      </c>
      <c r="L3" s="87" t="s">
        <v>9</v>
      </c>
      <c r="M3" s="89" t="s">
        <v>10</v>
      </c>
      <c r="N3" s="90" t="s">
        <v>11</v>
      </c>
      <c r="O3" s="87" t="s">
        <v>12</v>
      </c>
      <c r="P3" s="87" t="s">
        <v>13</v>
      </c>
      <c r="Q3" s="87" t="s">
        <v>14</v>
      </c>
      <c r="R3" s="91" t="s">
        <v>15</v>
      </c>
    </row>
    <row r="4" spans="1:20" ht="15.6" x14ac:dyDescent="0.25">
      <c r="A4" s="20">
        <v>1</v>
      </c>
      <c r="B4" s="78" t="s">
        <v>25</v>
      </c>
      <c r="C4" s="8"/>
      <c r="D4" s="8"/>
      <c r="E4" s="8"/>
      <c r="F4" s="8"/>
      <c r="G4" s="8"/>
      <c r="H4" s="8"/>
      <c r="I4" s="8"/>
      <c r="J4" s="8"/>
      <c r="K4" s="8"/>
      <c r="L4" s="8"/>
      <c r="M4" s="8"/>
      <c r="N4" s="8"/>
      <c r="O4" s="8"/>
      <c r="P4" s="8"/>
      <c r="Q4" s="8"/>
      <c r="R4" s="8"/>
    </row>
    <row r="5" spans="1:20" ht="78.75" customHeight="1" x14ac:dyDescent="0.25">
      <c r="A5" s="20"/>
      <c r="B5" s="25" t="s">
        <v>26</v>
      </c>
      <c r="C5" s="25" t="s">
        <v>27</v>
      </c>
      <c r="D5" s="25"/>
      <c r="E5" s="25" t="s">
        <v>28</v>
      </c>
      <c r="F5" s="25" t="s">
        <v>16</v>
      </c>
      <c r="G5" s="2" t="s">
        <v>29</v>
      </c>
      <c r="H5" s="2" t="s">
        <v>17</v>
      </c>
      <c r="I5" s="2">
        <v>100</v>
      </c>
      <c r="J5" s="2" t="s">
        <v>18</v>
      </c>
      <c r="K5" s="3">
        <v>88000</v>
      </c>
      <c r="L5" s="2">
        <v>1</v>
      </c>
      <c r="M5" s="3">
        <f>L5*K5</f>
        <v>88000</v>
      </c>
      <c r="N5" s="38">
        <f>M5*1.17</f>
        <v>102960</v>
      </c>
      <c r="O5" s="15" t="s">
        <v>30</v>
      </c>
      <c r="P5" s="15" t="s">
        <v>31</v>
      </c>
      <c r="Q5" s="16"/>
      <c r="R5" s="65">
        <f>N5*(100-Q5)/100</f>
        <v>102960</v>
      </c>
    </row>
    <row r="6" spans="1:20" ht="24.75" customHeight="1" x14ac:dyDescent="0.25">
      <c r="A6" s="20"/>
      <c r="B6" s="31"/>
      <c r="C6" s="31"/>
      <c r="D6" s="31"/>
      <c r="E6" s="31"/>
      <c r="F6" s="31"/>
      <c r="G6" s="73" t="s">
        <v>32</v>
      </c>
      <c r="H6" s="73" t="s">
        <v>17</v>
      </c>
      <c r="I6" s="73">
        <v>99</v>
      </c>
      <c r="J6" s="73" t="s">
        <v>18</v>
      </c>
      <c r="K6" s="74">
        <v>88750</v>
      </c>
      <c r="L6" s="73">
        <v>1</v>
      </c>
      <c r="M6" s="74">
        <f t="shared" ref="M6:M10" si="0">L6*K6</f>
        <v>88750</v>
      </c>
      <c r="N6" s="75">
        <f t="shared" ref="N6:N10" si="1">M6*1.17</f>
        <v>103837.5</v>
      </c>
      <c r="O6" s="18"/>
      <c r="P6" s="18"/>
      <c r="Q6" s="19"/>
      <c r="R6" s="66"/>
    </row>
    <row r="7" spans="1:20" ht="15.75" customHeight="1" x14ac:dyDescent="0.25">
      <c r="A7" s="20"/>
      <c r="B7" s="31"/>
      <c r="C7" s="31"/>
      <c r="D7" s="31"/>
      <c r="E7" s="31"/>
      <c r="F7" s="31"/>
      <c r="G7" s="73" t="s">
        <v>33</v>
      </c>
      <c r="H7" s="73" t="s">
        <v>17</v>
      </c>
      <c r="I7" s="73">
        <v>81</v>
      </c>
      <c r="J7" s="73" t="s">
        <v>18</v>
      </c>
      <c r="K7" s="74">
        <v>120000</v>
      </c>
      <c r="L7" s="73">
        <v>1</v>
      </c>
      <c r="M7" s="74">
        <f t="shared" si="0"/>
        <v>120000</v>
      </c>
      <c r="N7" s="75">
        <f t="shared" si="1"/>
        <v>140400</v>
      </c>
      <c r="O7" s="18"/>
      <c r="P7" s="18"/>
      <c r="Q7" s="19"/>
      <c r="R7" s="66"/>
    </row>
    <row r="8" spans="1:20" ht="15.75" customHeight="1" x14ac:dyDescent="0.25">
      <c r="A8" s="20"/>
      <c r="B8" s="31"/>
      <c r="C8" s="31"/>
      <c r="D8" s="31"/>
      <c r="E8" s="31"/>
      <c r="F8" s="31"/>
      <c r="G8" s="11" t="s">
        <v>34</v>
      </c>
      <c r="H8" s="11" t="s">
        <v>17</v>
      </c>
      <c r="I8" s="11">
        <v>79</v>
      </c>
      <c r="J8" s="11" t="s">
        <v>18</v>
      </c>
      <c r="K8" s="39">
        <v>125000</v>
      </c>
      <c r="L8" s="11">
        <v>1</v>
      </c>
      <c r="M8" s="39">
        <f t="shared" si="0"/>
        <v>125000</v>
      </c>
      <c r="N8" s="40">
        <f t="shared" si="1"/>
        <v>146250</v>
      </c>
      <c r="O8" s="18"/>
      <c r="P8" s="18"/>
      <c r="Q8" s="19"/>
      <c r="R8" s="66"/>
    </row>
    <row r="9" spans="1:20" ht="15.75" customHeight="1" x14ac:dyDescent="0.25">
      <c r="A9" s="20"/>
      <c r="B9" s="31"/>
      <c r="C9" s="31"/>
      <c r="D9" s="31"/>
      <c r="E9" s="31"/>
      <c r="F9" s="31"/>
      <c r="G9" s="73" t="s">
        <v>35</v>
      </c>
      <c r="H9" s="73" t="s">
        <v>17</v>
      </c>
      <c r="I9" s="73">
        <v>71</v>
      </c>
      <c r="J9" s="73" t="s">
        <v>18</v>
      </c>
      <c r="K9" s="74">
        <v>150000</v>
      </c>
      <c r="L9" s="73">
        <v>1</v>
      </c>
      <c r="M9" s="74">
        <f t="shared" si="0"/>
        <v>150000</v>
      </c>
      <c r="N9" s="75">
        <f t="shared" si="1"/>
        <v>175500</v>
      </c>
      <c r="O9" s="18"/>
      <c r="P9" s="18"/>
      <c r="Q9" s="19"/>
      <c r="R9" s="66"/>
    </row>
    <row r="10" spans="1:20" ht="15.75" customHeight="1" x14ac:dyDescent="0.25">
      <c r="A10" s="20"/>
      <c r="B10" s="32"/>
      <c r="C10" s="32"/>
      <c r="D10" s="32"/>
      <c r="E10" s="32"/>
      <c r="F10" s="32"/>
      <c r="G10" s="73" t="s">
        <v>36</v>
      </c>
      <c r="H10" s="73" t="s">
        <v>17</v>
      </c>
      <c r="I10" s="73">
        <v>64</v>
      </c>
      <c r="J10" s="73" t="s">
        <v>18</v>
      </c>
      <c r="K10" s="74">
        <v>180000</v>
      </c>
      <c r="L10" s="73">
        <v>1</v>
      </c>
      <c r="M10" s="74">
        <f t="shared" si="0"/>
        <v>180000</v>
      </c>
      <c r="N10" s="75">
        <f t="shared" si="1"/>
        <v>210600</v>
      </c>
      <c r="O10" s="22"/>
      <c r="P10" s="22"/>
      <c r="Q10" s="23"/>
      <c r="R10" s="67"/>
    </row>
    <row r="11" spans="1:20" ht="31.5" customHeight="1" x14ac:dyDescent="0.25">
      <c r="A11" s="36" t="s">
        <v>37</v>
      </c>
      <c r="B11" s="33"/>
      <c r="C11" s="33"/>
      <c r="D11" s="33"/>
      <c r="E11" s="33"/>
      <c r="F11" s="33"/>
      <c r="G11" s="33"/>
      <c r="H11" s="33"/>
      <c r="I11" s="33"/>
      <c r="J11" s="33"/>
      <c r="K11" s="33"/>
      <c r="L11" s="33"/>
      <c r="M11" s="33"/>
      <c r="N11" s="33"/>
      <c r="O11" s="33"/>
      <c r="P11" s="33"/>
      <c r="Q11" s="33"/>
      <c r="R11" s="33"/>
    </row>
    <row r="12" spans="1:20" ht="15.6" x14ac:dyDescent="0.25">
      <c r="A12" s="13">
        <v>2</v>
      </c>
      <c r="B12" s="7" t="s">
        <v>38</v>
      </c>
      <c r="C12" s="8"/>
      <c r="D12" s="8"/>
      <c r="E12" s="8"/>
      <c r="F12" s="8"/>
      <c r="G12" s="8"/>
      <c r="H12" s="8"/>
      <c r="I12" s="8"/>
      <c r="J12" s="8"/>
      <c r="K12" s="8"/>
      <c r="L12" s="8"/>
      <c r="M12" s="8"/>
      <c r="N12" s="8"/>
      <c r="O12" s="8"/>
      <c r="P12" s="8"/>
      <c r="Q12" s="8"/>
      <c r="R12" s="8"/>
    </row>
    <row r="13" spans="1:20" ht="43.5" customHeight="1" x14ac:dyDescent="0.25">
      <c r="A13" s="20"/>
      <c r="B13" s="25" t="s">
        <v>39</v>
      </c>
      <c r="C13" s="25" t="s">
        <v>27</v>
      </c>
      <c r="D13" s="25"/>
      <c r="E13" s="25" t="s">
        <v>19</v>
      </c>
      <c r="F13" s="25" t="s">
        <v>16</v>
      </c>
      <c r="G13" s="2" t="s">
        <v>40</v>
      </c>
      <c r="H13" s="2" t="s">
        <v>17</v>
      </c>
      <c r="I13" s="2">
        <v>100</v>
      </c>
      <c r="J13" s="2" t="s">
        <v>41</v>
      </c>
      <c r="K13" s="41">
        <v>2.1000000000000001E-2</v>
      </c>
      <c r="L13" s="3">
        <v>24000000</v>
      </c>
      <c r="M13" s="3">
        <v>403200</v>
      </c>
      <c r="N13" s="38">
        <f>M13*1.17</f>
        <v>471744</v>
      </c>
      <c r="O13" s="15" t="s">
        <v>30</v>
      </c>
      <c r="P13" s="15" t="s">
        <v>42</v>
      </c>
      <c r="Q13" s="16"/>
      <c r="R13" s="65">
        <f>N13</f>
        <v>471744</v>
      </c>
    </row>
    <row r="14" spans="1:20" ht="43.5" customHeight="1" x14ac:dyDescent="0.25">
      <c r="A14" s="20"/>
      <c r="B14" s="31"/>
      <c r="C14" s="31"/>
      <c r="D14" s="31"/>
      <c r="E14" s="31"/>
      <c r="F14" s="31"/>
      <c r="G14" s="11" t="s">
        <v>43</v>
      </c>
      <c r="H14" s="11" t="s">
        <v>17</v>
      </c>
      <c r="I14" s="11">
        <v>87</v>
      </c>
      <c r="J14" s="11" t="s">
        <v>41</v>
      </c>
      <c r="K14" s="42">
        <v>2.5999999999999999E-2</v>
      </c>
      <c r="L14" s="39">
        <v>24000000</v>
      </c>
      <c r="M14" s="39">
        <v>499200</v>
      </c>
      <c r="N14" s="40">
        <f>M14*1.17</f>
        <v>584064</v>
      </c>
      <c r="O14" s="18"/>
      <c r="P14" s="18"/>
      <c r="Q14" s="19"/>
      <c r="R14" s="66"/>
    </row>
    <row r="15" spans="1:20" ht="30" x14ac:dyDescent="0.25">
      <c r="A15" s="20"/>
      <c r="B15" s="31"/>
      <c r="C15" s="31"/>
      <c r="D15" s="31"/>
      <c r="E15" s="31"/>
      <c r="F15" s="31"/>
      <c r="G15" s="11" t="s">
        <v>44</v>
      </c>
      <c r="H15" s="11" t="s">
        <v>17</v>
      </c>
      <c r="I15" s="11">
        <v>82</v>
      </c>
      <c r="J15" s="11" t="s">
        <v>41</v>
      </c>
      <c r="K15" s="42">
        <v>2.8500000000000001E-2</v>
      </c>
      <c r="L15" s="39">
        <v>24000000</v>
      </c>
      <c r="M15" s="39">
        <v>547200</v>
      </c>
      <c r="N15" s="40">
        <f t="shared" ref="N15:N19" si="2">M15*1.17</f>
        <v>640224</v>
      </c>
      <c r="O15" s="18"/>
      <c r="P15" s="18"/>
      <c r="Q15" s="19"/>
      <c r="R15" s="66"/>
    </row>
    <row r="16" spans="1:20" ht="30" x14ac:dyDescent="0.25">
      <c r="A16" s="20"/>
      <c r="B16" s="31"/>
      <c r="C16" s="31"/>
      <c r="D16" s="31"/>
      <c r="E16" s="31"/>
      <c r="F16" s="31"/>
      <c r="G16" s="11" t="s">
        <v>45</v>
      </c>
      <c r="H16" s="11" t="s">
        <v>17</v>
      </c>
      <c r="I16" s="11">
        <v>82</v>
      </c>
      <c r="J16" s="11" t="s">
        <v>41</v>
      </c>
      <c r="K16" s="42">
        <v>2.8500000000000001E-2</v>
      </c>
      <c r="L16" s="39">
        <v>24000000</v>
      </c>
      <c r="M16" s="39">
        <v>547200</v>
      </c>
      <c r="N16" s="40">
        <f t="shared" si="2"/>
        <v>640224</v>
      </c>
      <c r="O16" s="18"/>
      <c r="P16" s="18"/>
      <c r="Q16" s="19"/>
      <c r="R16" s="66"/>
    </row>
    <row r="17" spans="1:19" ht="30" x14ac:dyDescent="0.25">
      <c r="A17" s="20"/>
      <c r="B17" s="31"/>
      <c r="C17" s="31"/>
      <c r="D17" s="31"/>
      <c r="E17" s="31"/>
      <c r="F17" s="31"/>
      <c r="G17" s="11" t="s">
        <v>46</v>
      </c>
      <c r="H17" s="11" t="s">
        <v>17</v>
      </c>
      <c r="I17" s="11">
        <v>81</v>
      </c>
      <c r="J17" s="11" t="s">
        <v>41</v>
      </c>
      <c r="K17" s="42">
        <v>2.8799999999999999E-2</v>
      </c>
      <c r="L17" s="39">
        <v>24000000</v>
      </c>
      <c r="M17" s="39">
        <v>552960</v>
      </c>
      <c r="N17" s="40">
        <f t="shared" si="2"/>
        <v>646963.19999999995</v>
      </c>
      <c r="O17" s="18"/>
      <c r="P17" s="18"/>
      <c r="Q17" s="19"/>
      <c r="R17" s="66"/>
    </row>
    <row r="18" spans="1:19" ht="30" x14ac:dyDescent="0.25">
      <c r="A18" s="20"/>
      <c r="B18" s="31"/>
      <c r="C18" s="31"/>
      <c r="D18" s="31"/>
      <c r="E18" s="31"/>
      <c r="F18" s="31"/>
      <c r="G18" s="11" t="s">
        <v>47</v>
      </c>
      <c r="H18" s="11" t="s">
        <v>17</v>
      </c>
      <c r="I18" s="11">
        <v>71</v>
      </c>
      <c r="J18" s="11" t="s">
        <v>41</v>
      </c>
      <c r="K18" s="42">
        <v>3.5900000000000001E-2</v>
      </c>
      <c r="L18" s="39">
        <v>24000000</v>
      </c>
      <c r="M18" s="39">
        <v>689280</v>
      </c>
      <c r="N18" s="40">
        <f t="shared" si="2"/>
        <v>806457.6</v>
      </c>
      <c r="O18" s="18"/>
      <c r="P18" s="18"/>
      <c r="Q18" s="19"/>
      <c r="R18" s="66"/>
    </row>
    <row r="19" spans="1:19" ht="30" x14ac:dyDescent="0.25">
      <c r="A19" s="20"/>
      <c r="B19" s="32"/>
      <c r="C19" s="32"/>
      <c r="D19" s="32"/>
      <c r="E19" s="32"/>
      <c r="F19" s="32"/>
      <c r="G19" s="11" t="s">
        <v>48</v>
      </c>
      <c r="H19" s="11" t="s">
        <v>17</v>
      </c>
      <c r="I19" s="11">
        <v>55</v>
      </c>
      <c r="J19" s="11" t="s">
        <v>41</v>
      </c>
      <c r="K19" s="42">
        <v>5.8999999999999997E-2</v>
      </c>
      <c r="L19" s="39">
        <v>24000000</v>
      </c>
      <c r="M19" s="39">
        <v>1132800</v>
      </c>
      <c r="N19" s="40">
        <f t="shared" si="2"/>
        <v>1325376</v>
      </c>
      <c r="O19" s="22"/>
      <c r="P19" s="22"/>
      <c r="Q19" s="23"/>
      <c r="R19" s="67"/>
    </row>
    <row r="20" spans="1:19" ht="60.75" customHeight="1" x14ac:dyDescent="0.25">
      <c r="A20" s="36" t="s">
        <v>49</v>
      </c>
      <c r="B20" s="33"/>
      <c r="C20" s="33"/>
      <c r="D20" s="33"/>
      <c r="E20" s="33"/>
      <c r="F20" s="33"/>
      <c r="G20" s="33"/>
      <c r="H20" s="33"/>
      <c r="I20" s="33"/>
      <c r="J20" s="33"/>
      <c r="K20" s="33"/>
      <c r="L20" s="33"/>
      <c r="M20" s="33"/>
      <c r="N20" s="33"/>
      <c r="O20" s="33"/>
      <c r="P20" s="33"/>
      <c r="Q20" s="33"/>
      <c r="R20" s="33"/>
      <c r="S20" s="34"/>
    </row>
    <row r="21" spans="1:19" ht="15.6" x14ac:dyDescent="0.25">
      <c r="A21" s="13">
        <v>3</v>
      </c>
      <c r="B21" s="7" t="s">
        <v>50</v>
      </c>
      <c r="C21" s="8"/>
      <c r="D21" s="8"/>
      <c r="E21" s="8"/>
      <c r="F21" s="8"/>
      <c r="G21" s="8"/>
      <c r="H21" s="8"/>
      <c r="I21" s="8"/>
      <c r="J21" s="8"/>
      <c r="K21" s="8"/>
      <c r="L21" s="8"/>
      <c r="M21" s="8"/>
      <c r="N21" s="8"/>
      <c r="O21" s="8"/>
      <c r="P21" s="8"/>
      <c r="Q21" s="8"/>
      <c r="R21" s="8"/>
    </row>
    <row r="22" spans="1:19" ht="43.5" customHeight="1" x14ac:dyDescent="0.25">
      <c r="A22" s="20"/>
      <c r="B22" s="25" t="s">
        <v>51</v>
      </c>
      <c r="C22" s="25" t="s">
        <v>27</v>
      </c>
      <c r="D22" s="25"/>
      <c r="E22" s="25" t="s">
        <v>52</v>
      </c>
      <c r="F22" s="25" t="s">
        <v>16</v>
      </c>
      <c r="G22" s="2" t="s">
        <v>53</v>
      </c>
      <c r="H22" s="2" t="s">
        <v>17</v>
      </c>
      <c r="I22" s="2">
        <v>100</v>
      </c>
      <c r="J22" s="2" t="s">
        <v>18</v>
      </c>
      <c r="K22" s="3">
        <v>3000</v>
      </c>
      <c r="L22" s="43">
        <v>1</v>
      </c>
      <c r="M22" s="3">
        <f>L22*K22</f>
        <v>3000</v>
      </c>
      <c r="N22" s="38">
        <f>M22*1.17</f>
        <v>3510</v>
      </c>
      <c r="O22" s="15" t="s">
        <v>30</v>
      </c>
      <c r="P22" s="15" t="s">
        <v>22</v>
      </c>
      <c r="Q22" s="16"/>
      <c r="R22" s="17">
        <f>N22*(100-Q22)/100</f>
        <v>3510</v>
      </c>
    </row>
    <row r="23" spans="1:19" ht="15.6" x14ac:dyDescent="0.25">
      <c r="A23" s="20"/>
      <c r="B23" s="31"/>
      <c r="C23" s="31"/>
      <c r="D23" s="31"/>
      <c r="E23" s="31"/>
      <c r="F23" s="31"/>
      <c r="G23" s="44" t="s">
        <v>54</v>
      </c>
      <c r="H23" s="45" t="s">
        <v>17</v>
      </c>
      <c r="I23" s="45">
        <v>66</v>
      </c>
      <c r="J23" s="45" t="s">
        <v>18</v>
      </c>
      <c r="K23" s="46">
        <v>5850</v>
      </c>
      <c r="L23" s="47">
        <v>1</v>
      </c>
      <c r="M23" s="46">
        <f t="shared" ref="M23:M27" si="3">L23*K23</f>
        <v>5850</v>
      </c>
      <c r="N23" s="48">
        <f t="shared" ref="N23:N27" si="4">M23*1.17</f>
        <v>6844.5</v>
      </c>
      <c r="O23" s="18"/>
      <c r="P23" s="18"/>
      <c r="Q23" s="19"/>
      <c r="R23" s="21"/>
    </row>
    <row r="24" spans="1:19" ht="15.6" x14ac:dyDescent="0.25">
      <c r="A24" s="20"/>
      <c r="B24" s="31"/>
      <c r="C24" s="31"/>
      <c r="D24" s="31"/>
      <c r="E24" s="31"/>
      <c r="F24" s="31"/>
      <c r="G24" s="68" t="s">
        <v>55</v>
      </c>
      <c r="H24" s="69" t="s">
        <v>17</v>
      </c>
      <c r="I24" s="69">
        <v>65</v>
      </c>
      <c r="J24" s="69" t="s">
        <v>18</v>
      </c>
      <c r="K24" s="70">
        <v>6000</v>
      </c>
      <c r="L24" s="71">
        <v>1</v>
      </c>
      <c r="M24" s="70">
        <f t="shared" si="3"/>
        <v>6000</v>
      </c>
      <c r="N24" s="72">
        <f t="shared" si="4"/>
        <v>7020</v>
      </c>
      <c r="O24" s="18"/>
      <c r="P24" s="20"/>
      <c r="Q24" s="19"/>
      <c r="R24" s="66"/>
    </row>
    <row r="25" spans="1:19" ht="15.6" x14ac:dyDescent="0.25">
      <c r="A25" s="20"/>
      <c r="B25" s="31"/>
      <c r="C25" s="31"/>
      <c r="D25" s="31"/>
      <c r="E25" s="31"/>
      <c r="F25" s="31"/>
      <c r="G25" s="68" t="s">
        <v>56</v>
      </c>
      <c r="H25" s="69" t="s">
        <v>17</v>
      </c>
      <c r="I25" s="69">
        <v>62</v>
      </c>
      <c r="J25" s="69" t="s">
        <v>18</v>
      </c>
      <c r="K25" s="70">
        <v>6500</v>
      </c>
      <c r="L25" s="71">
        <v>1</v>
      </c>
      <c r="M25" s="70">
        <f t="shared" si="3"/>
        <v>6500</v>
      </c>
      <c r="N25" s="72">
        <f t="shared" si="4"/>
        <v>7604.9999999999991</v>
      </c>
      <c r="O25" s="18"/>
      <c r="P25" s="20"/>
      <c r="Q25" s="19"/>
      <c r="R25" s="66"/>
    </row>
    <row r="26" spans="1:19" ht="15.6" x14ac:dyDescent="0.25">
      <c r="A26" s="20"/>
      <c r="B26" s="31"/>
      <c r="C26" s="31"/>
      <c r="D26" s="31"/>
      <c r="E26" s="31"/>
      <c r="F26" s="31"/>
      <c r="G26" s="49" t="s">
        <v>57</v>
      </c>
      <c r="H26" s="45" t="s">
        <v>17</v>
      </c>
      <c r="I26" s="45">
        <v>43</v>
      </c>
      <c r="J26" s="45" t="s">
        <v>18</v>
      </c>
      <c r="K26" s="46">
        <v>16200</v>
      </c>
      <c r="L26" s="47">
        <v>1</v>
      </c>
      <c r="M26" s="46">
        <f t="shared" si="3"/>
        <v>16200</v>
      </c>
      <c r="N26" s="48">
        <f t="shared" si="4"/>
        <v>18954</v>
      </c>
      <c r="O26" s="18"/>
      <c r="P26" s="20"/>
      <c r="Q26" s="19"/>
      <c r="R26" s="21"/>
    </row>
    <row r="27" spans="1:19" ht="15.6" x14ac:dyDescent="0.25">
      <c r="A27" s="20"/>
      <c r="B27" s="32"/>
      <c r="C27" s="32"/>
      <c r="D27" s="32"/>
      <c r="E27" s="32"/>
      <c r="F27" s="32"/>
      <c r="G27" s="68" t="s">
        <v>58</v>
      </c>
      <c r="H27" s="69" t="s">
        <v>17</v>
      </c>
      <c r="I27" s="69">
        <v>42</v>
      </c>
      <c r="J27" s="69" t="s">
        <v>18</v>
      </c>
      <c r="K27" s="70">
        <v>18000</v>
      </c>
      <c r="L27" s="71">
        <v>1</v>
      </c>
      <c r="M27" s="70">
        <f t="shared" si="3"/>
        <v>18000</v>
      </c>
      <c r="N27" s="72">
        <f t="shared" si="4"/>
        <v>21060</v>
      </c>
      <c r="O27" s="22"/>
      <c r="P27" s="14"/>
      <c r="Q27" s="23"/>
      <c r="R27" s="67"/>
    </row>
    <row r="28" spans="1:19" ht="32.25" customHeight="1" x14ac:dyDescent="0.25">
      <c r="A28" s="36" t="s">
        <v>59</v>
      </c>
      <c r="B28" s="33"/>
      <c r="C28" s="33"/>
      <c r="D28" s="33"/>
      <c r="E28" s="33"/>
      <c r="F28" s="33"/>
      <c r="G28" s="33"/>
      <c r="H28" s="33"/>
      <c r="I28" s="33"/>
      <c r="J28" s="33"/>
      <c r="K28" s="33"/>
      <c r="L28" s="33"/>
      <c r="M28" s="33"/>
      <c r="N28" s="33"/>
      <c r="O28" s="33"/>
      <c r="P28" s="33"/>
      <c r="Q28" s="33"/>
      <c r="R28" s="33"/>
    </row>
    <row r="29" spans="1:19" ht="15.6" x14ac:dyDescent="0.25">
      <c r="A29" s="13">
        <v>4</v>
      </c>
      <c r="B29" s="7" t="s">
        <v>60</v>
      </c>
      <c r="C29" s="8"/>
      <c r="D29" s="8"/>
      <c r="E29" s="8"/>
      <c r="F29" s="8"/>
      <c r="G29" s="8"/>
      <c r="H29" s="8"/>
      <c r="I29" s="8"/>
      <c r="J29" s="8"/>
      <c r="K29" s="8"/>
      <c r="L29" s="8"/>
      <c r="M29" s="8"/>
      <c r="N29" s="8"/>
      <c r="O29" s="8"/>
      <c r="P29" s="30"/>
      <c r="Q29" s="30"/>
      <c r="R29" s="30"/>
    </row>
    <row r="30" spans="1:19" ht="69.75" customHeight="1" x14ac:dyDescent="0.25">
      <c r="A30" s="20"/>
      <c r="B30" s="11" t="s">
        <v>51</v>
      </c>
      <c r="C30" s="11" t="s">
        <v>27</v>
      </c>
      <c r="D30" s="11"/>
      <c r="E30" s="11" t="s">
        <v>61</v>
      </c>
      <c r="F30" s="11" t="s">
        <v>16</v>
      </c>
      <c r="G30" s="2" t="s">
        <v>62</v>
      </c>
      <c r="H30" s="2" t="s">
        <v>17</v>
      </c>
      <c r="I30" s="2">
        <v>100</v>
      </c>
      <c r="J30" s="2" t="s">
        <v>41</v>
      </c>
      <c r="K30" s="41">
        <v>4.2500000000000003E-2</v>
      </c>
      <c r="L30" s="50">
        <v>20000000</v>
      </c>
      <c r="M30" s="3">
        <f>L30*K30</f>
        <v>850000.00000000012</v>
      </c>
      <c r="N30" s="38">
        <f>M30*1.17</f>
        <v>994500.00000000012</v>
      </c>
      <c r="O30" s="51" t="s">
        <v>30</v>
      </c>
      <c r="P30" s="51" t="s">
        <v>63</v>
      </c>
      <c r="Q30" s="52"/>
      <c r="R30" s="12">
        <f>N30*(100-Q30)/100</f>
        <v>994500.00000000012</v>
      </c>
    </row>
    <row r="31" spans="1:19" ht="55.5" customHeight="1" x14ac:dyDescent="0.25">
      <c r="A31" s="36" t="s">
        <v>64</v>
      </c>
      <c r="B31" s="33"/>
      <c r="C31" s="33"/>
      <c r="D31" s="33"/>
      <c r="E31" s="33"/>
      <c r="F31" s="33"/>
      <c r="G31" s="33"/>
      <c r="H31" s="33"/>
      <c r="I31" s="33"/>
      <c r="J31" s="33"/>
      <c r="K31" s="33"/>
      <c r="L31" s="33"/>
      <c r="M31" s="33"/>
      <c r="N31" s="33"/>
      <c r="O31" s="33"/>
      <c r="P31" s="33"/>
      <c r="Q31" s="33"/>
      <c r="R31" s="33"/>
      <c r="S31" s="34"/>
    </row>
    <row r="32" spans="1:19" ht="15.6" x14ac:dyDescent="0.25">
      <c r="A32" s="13">
        <v>5</v>
      </c>
      <c r="B32" s="7" t="s">
        <v>65</v>
      </c>
      <c r="C32" s="8"/>
      <c r="D32" s="8"/>
      <c r="E32" s="8"/>
      <c r="F32" s="8"/>
      <c r="G32" s="8"/>
      <c r="H32" s="8"/>
      <c r="I32" s="8"/>
      <c r="J32" s="8"/>
      <c r="K32" s="8"/>
      <c r="L32" s="8"/>
      <c r="M32" s="8"/>
      <c r="N32" s="8"/>
      <c r="O32" s="8"/>
      <c r="P32" s="8"/>
      <c r="Q32" s="8"/>
      <c r="R32" s="8"/>
    </row>
    <row r="33" spans="1:18" ht="43.5" customHeight="1" x14ac:dyDescent="0.25">
      <c r="A33" s="20"/>
      <c r="B33" s="25" t="s">
        <v>51</v>
      </c>
      <c r="C33" s="25" t="s">
        <v>27</v>
      </c>
      <c r="D33" s="25"/>
      <c r="E33" s="25" t="s">
        <v>28</v>
      </c>
      <c r="F33" s="25" t="s">
        <v>16</v>
      </c>
      <c r="G33" s="2" t="s">
        <v>32</v>
      </c>
      <c r="H33" s="2" t="s">
        <v>17</v>
      </c>
      <c r="I33" s="2">
        <v>100</v>
      </c>
      <c r="J33" s="2" t="s">
        <v>18</v>
      </c>
      <c r="K33" s="3">
        <v>60500</v>
      </c>
      <c r="L33" s="2">
        <v>1</v>
      </c>
      <c r="M33" s="3">
        <f>L33*K33</f>
        <v>60500</v>
      </c>
      <c r="N33" s="38">
        <f>M33*1.17</f>
        <v>70785</v>
      </c>
      <c r="O33" s="15" t="s">
        <v>30</v>
      </c>
      <c r="P33" s="15"/>
      <c r="Q33" s="16"/>
      <c r="R33" s="17">
        <f>N33*(100-Q33)/100</f>
        <v>70785</v>
      </c>
    </row>
    <row r="34" spans="1:18" ht="15.6" x14ac:dyDescent="0.25">
      <c r="A34" s="20"/>
      <c r="B34" s="31"/>
      <c r="C34" s="31"/>
      <c r="D34" s="31"/>
      <c r="E34" s="31"/>
      <c r="F34" s="31"/>
      <c r="G34" s="44" t="s">
        <v>29</v>
      </c>
      <c r="H34" s="45" t="s">
        <v>17</v>
      </c>
      <c r="I34" s="45">
        <v>83</v>
      </c>
      <c r="J34" s="45" t="s">
        <v>18</v>
      </c>
      <c r="K34" s="46">
        <v>79800</v>
      </c>
      <c r="L34" s="53">
        <v>1</v>
      </c>
      <c r="M34" s="46">
        <f t="shared" ref="M34:M37" si="5">L34*K34</f>
        <v>79800</v>
      </c>
      <c r="N34" s="48">
        <f t="shared" ref="N34:N37" si="6">M34*1.17</f>
        <v>93366</v>
      </c>
      <c r="O34" s="18"/>
      <c r="P34" s="18" t="s">
        <v>66</v>
      </c>
      <c r="Q34" s="19"/>
      <c r="R34" s="21"/>
    </row>
    <row r="35" spans="1:18" ht="21" customHeight="1" x14ac:dyDescent="0.25">
      <c r="A35" s="20"/>
      <c r="B35" s="31"/>
      <c r="C35" s="31"/>
      <c r="D35" s="31"/>
      <c r="E35" s="31"/>
      <c r="F35" s="31"/>
      <c r="G35" s="44" t="s">
        <v>35</v>
      </c>
      <c r="H35" s="45" t="s">
        <v>17</v>
      </c>
      <c r="I35" s="45">
        <v>77</v>
      </c>
      <c r="J35" s="45" t="s">
        <v>18</v>
      </c>
      <c r="K35" s="46">
        <v>90000</v>
      </c>
      <c r="L35" s="53">
        <v>1</v>
      </c>
      <c r="M35" s="46">
        <f t="shared" si="5"/>
        <v>90000</v>
      </c>
      <c r="N35" s="48">
        <f t="shared" si="6"/>
        <v>105300</v>
      </c>
      <c r="O35" s="18"/>
      <c r="P35" s="20"/>
      <c r="Q35" s="19"/>
      <c r="R35" s="21"/>
    </row>
    <row r="36" spans="1:18" ht="15.6" x14ac:dyDescent="0.25">
      <c r="A36" s="20"/>
      <c r="B36" s="31"/>
      <c r="C36" s="31"/>
      <c r="D36" s="31"/>
      <c r="E36" s="31"/>
      <c r="F36" s="31"/>
      <c r="G36" s="49" t="s">
        <v>67</v>
      </c>
      <c r="H36" s="45" t="s">
        <v>17</v>
      </c>
      <c r="I36" s="45">
        <v>70</v>
      </c>
      <c r="J36" s="45" t="s">
        <v>18</v>
      </c>
      <c r="K36" s="46">
        <v>105000</v>
      </c>
      <c r="L36" s="53">
        <v>1</v>
      </c>
      <c r="M36" s="46">
        <f t="shared" si="5"/>
        <v>105000</v>
      </c>
      <c r="N36" s="48">
        <f t="shared" si="6"/>
        <v>122849.99999999999</v>
      </c>
      <c r="O36" s="18"/>
      <c r="P36" s="20"/>
      <c r="Q36" s="19"/>
      <c r="R36" s="21"/>
    </row>
    <row r="37" spans="1:18" ht="22.5" customHeight="1" x14ac:dyDescent="0.25">
      <c r="A37" s="20"/>
      <c r="B37" s="32"/>
      <c r="C37" s="32"/>
      <c r="D37" s="32"/>
      <c r="E37" s="32"/>
      <c r="F37" s="32"/>
      <c r="G37" s="44" t="s">
        <v>36</v>
      </c>
      <c r="H37" s="45" t="s">
        <v>17</v>
      </c>
      <c r="I37" s="45">
        <v>64</v>
      </c>
      <c r="J37" s="45" t="s">
        <v>18</v>
      </c>
      <c r="K37" s="46">
        <v>125000</v>
      </c>
      <c r="L37" s="53">
        <v>1</v>
      </c>
      <c r="M37" s="46">
        <f t="shared" si="5"/>
        <v>125000</v>
      </c>
      <c r="N37" s="48">
        <f t="shared" si="6"/>
        <v>146250</v>
      </c>
      <c r="O37" s="18"/>
      <c r="P37" s="20"/>
      <c r="Q37" s="23"/>
      <c r="R37" s="24"/>
    </row>
    <row r="38" spans="1:18" ht="42" customHeight="1" x14ac:dyDescent="0.25">
      <c r="A38" s="36" t="s">
        <v>59</v>
      </c>
      <c r="B38" s="33"/>
      <c r="C38" s="33"/>
      <c r="D38" s="33"/>
      <c r="E38" s="33"/>
      <c r="F38" s="33"/>
      <c r="G38" s="33"/>
      <c r="H38" s="33"/>
      <c r="I38" s="33"/>
      <c r="J38" s="33"/>
      <c r="K38" s="33"/>
      <c r="L38" s="33"/>
      <c r="M38" s="33"/>
      <c r="N38" s="33"/>
      <c r="O38" s="33"/>
      <c r="P38" s="33"/>
      <c r="Q38" s="33"/>
      <c r="R38" s="33"/>
    </row>
    <row r="39" spans="1:18" ht="15.6" x14ac:dyDescent="0.25">
      <c r="A39" s="13">
        <v>6</v>
      </c>
      <c r="B39" s="7" t="s">
        <v>68</v>
      </c>
      <c r="C39" s="8"/>
      <c r="D39" s="8"/>
      <c r="E39" s="8"/>
      <c r="F39" s="8"/>
      <c r="G39" s="8"/>
      <c r="H39" s="8"/>
      <c r="I39" s="8"/>
      <c r="J39" s="8"/>
      <c r="K39" s="8"/>
      <c r="L39" s="8"/>
      <c r="M39" s="8"/>
      <c r="N39" s="8"/>
      <c r="O39" s="8"/>
      <c r="P39" s="30"/>
      <c r="Q39" s="30"/>
      <c r="R39" s="30"/>
    </row>
    <row r="40" spans="1:18" ht="43.5" customHeight="1" x14ac:dyDescent="0.25">
      <c r="A40" s="20"/>
      <c r="B40" s="25" t="s">
        <v>51</v>
      </c>
      <c r="C40" s="25" t="s">
        <v>27</v>
      </c>
      <c r="D40" s="25"/>
      <c r="E40" s="25" t="s">
        <v>69</v>
      </c>
      <c r="F40" s="25" t="s">
        <v>16</v>
      </c>
      <c r="G40" s="2" t="s">
        <v>70</v>
      </c>
      <c r="H40" s="2" t="s">
        <v>17</v>
      </c>
      <c r="I40" s="2">
        <v>100</v>
      </c>
      <c r="J40" s="2" t="s">
        <v>18</v>
      </c>
      <c r="K40" s="3">
        <v>9800</v>
      </c>
      <c r="L40" s="2">
        <v>1</v>
      </c>
      <c r="M40" s="3">
        <f>L40*K40</f>
        <v>9800</v>
      </c>
      <c r="N40" s="38">
        <f>M40*1.17</f>
        <v>11466</v>
      </c>
      <c r="O40" s="15" t="s">
        <v>30</v>
      </c>
      <c r="P40" s="15" t="s">
        <v>22</v>
      </c>
      <c r="Q40" s="16"/>
      <c r="R40" s="17">
        <f>N40*(100-Q40)/100</f>
        <v>11466</v>
      </c>
    </row>
    <row r="41" spans="1:18" ht="15.6" x14ac:dyDescent="0.25">
      <c r="A41" s="20"/>
      <c r="B41" s="31"/>
      <c r="C41" s="31"/>
      <c r="D41" s="31"/>
      <c r="E41" s="31"/>
      <c r="F41" s="31"/>
      <c r="G41" s="44" t="s">
        <v>71</v>
      </c>
      <c r="H41" s="45" t="s">
        <v>17</v>
      </c>
      <c r="I41" s="45">
        <v>79</v>
      </c>
      <c r="J41" s="45" t="s">
        <v>18</v>
      </c>
      <c r="K41" s="46">
        <v>14000</v>
      </c>
      <c r="L41" s="53">
        <v>1</v>
      </c>
      <c r="M41" s="46">
        <f t="shared" ref="M41:M44" si="7">L41*K41</f>
        <v>14000</v>
      </c>
      <c r="N41" s="48">
        <f t="shared" ref="N41:N44" si="8">M41*1.17</f>
        <v>16379.999999999998</v>
      </c>
      <c r="O41" s="18"/>
      <c r="P41" s="18"/>
      <c r="Q41" s="19"/>
      <c r="R41" s="21"/>
    </row>
    <row r="42" spans="1:18" ht="15.6" x14ac:dyDescent="0.25">
      <c r="A42" s="20"/>
      <c r="B42" s="31"/>
      <c r="C42" s="31"/>
      <c r="D42" s="31"/>
      <c r="E42" s="31"/>
      <c r="F42" s="31"/>
      <c r="G42" s="44" t="s">
        <v>72</v>
      </c>
      <c r="H42" s="45" t="s">
        <v>17</v>
      </c>
      <c r="I42" s="45">
        <v>58</v>
      </c>
      <c r="J42" s="45" t="s">
        <v>18</v>
      </c>
      <c r="K42" s="46">
        <v>24200</v>
      </c>
      <c r="L42" s="53">
        <v>1</v>
      </c>
      <c r="M42" s="46">
        <f t="shared" si="7"/>
        <v>24200</v>
      </c>
      <c r="N42" s="48">
        <f t="shared" si="8"/>
        <v>28314</v>
      </c>
      <c r="O42" s="18"/>
      <c r="P42" s="20"/>
      <c r="Q42" s="19"/>
      <c r="R42" s="21"/>
    </row>
    <row r="43" spans="1:18" ht="15.6" x14ac:dyDescent="0.25">
      <c r="A43" s="20"/>
      <c r="B43" s="31"/>
      <c r="C43" s="31"/>
      <c r="D43" s="31"/>
      <c r="E43" s="31"/>
      <c r="F43" s="31"/>
      <c r="G43" s="49" t="s">
        <v>73</v>
      </c>
      <c r="H43" s="45" t="s">
        <v>17</v>
      </c>
      <c r="I43" s="45">
        <v>48</v>
      </c>
      <c r="J43" s="45" t="s">
        <v>18</v>
      </c>
      <c r="K43" s="46">
        <v>39000</v>
      </c>
      <c r="L43" s="53">
        <v>1</v>
      </c>
      <c r="M43" s="46">
        <f t="shared" si="7"/>
        <v>39000</v>
      </c>
      <c r="N43" s="48">
        <f t="shared" si="8"/>
        <v>45630</v>
      </c>
      <c r="O43" s="18"/>
      <c r="P43" s="20"/>
      <c r="Q43" s="19"/>
      <c r="R43" s="21"/>
    </row>
    <row r="44" spans="1:18" ht="15.6" x14ac:dyDescent="0.25">
      <c r="A44" s="20"/>
      <c r="B44" s="32"/>
      <c r="C44" s="32"/>
      <c r="D44" s="32"/>
      <c r="E44" s="32"/>
      <c r="F44" s="32"/>
      <c r="G44" s="44" t="s">
        <v>74</v>
      </c>
      <c r="H44" s="45" t="s">
        <v>17</v>
      </c>
      <c r="I44" s="45">
        <v>42</v>
      </c>
      <c r="J44" s="45" t="s">
        <v>18</v>
      </c>
      <c r="K44" s="46">
        <v>56000</v>
      </c>
      <c r="L44" s="53">
        <v>1</v>
      </c>
      <c r="M44" s="46">
        <f t="shared" si="7"/>
        <v>56000</v>
      </c>
      <c r="N44" s="48">
        <f t="shared" si="8"/>
        <v>65519.999999999993</v>
      </c>
      <c r="O44" s="18"/>
      <c r="P44" s="20"/>
      <c r="Q44" s="23"/>
      <c r="R44" s="24"/>
    </row>
    <row r="45" spans="1:18" ht="39" customHeight="1" x14ac:dyDescent="0.25">
      <c r="A45" s="36" t="s">
        <v>59</v>
      </c>
      <c r="B45" s="33"/>
      <c r="C45" s="33"/>
      <c r="D45" s="33"/>
      <c r="E45" s="33"/>
      <c r="F45" s="33"/>
      <c r="G45" s="33"/>
      <c r="H45" s="33"/>
      <c r="I45" s="33"/>
      <c r="J45" s="33"/>
      <c r="K45" s="33"/>
      <c r="L45" s="33"/>
      <c r="M45" s="33"/>
      <c r="N45" s="33"/>
      <c r="O45" s="33"/>
      <c r="P45" s="59"/>
      <c r="Q45" s="59"/>
      <c r="R45" s="59"/>
    </row>
    <row r="46" spans="1:18" ht="15.6" x14ac:dyDescent="0.25">
      <c r="A46" s="13">
        <v>7</v>
      </c>
      <c r="B46" s="7" t="s">
        <v>75</v>
      </c>
      <c r="C46" s="8"/>
      <c r="D46" s="8"/>
      <c r="E46" s="8"/>
      <c r="F46" s="8"/>
      <c r="G46" s="8"/>
      <c r="H46" s="8"/>
      <c r="I46" s="8"/>
      <c r="J46" s="8"/>
      <c r="K46" s="8"/>
      <c r="L46" s="8"/>
      <c r="M46" s="8"/>
      <c r="N46" s="8"/>
      <c r="O46" s="8"/>
      <c r="P46" s="30"/>
      <c r="Q46" s="30"/>
      <c r="R46" s="30"/>
    </row>
    <row r="47" spans="1:18" ht="43.5" customHeight="1" x14ac:dyDescent="0.25">
      <c r="A47" s="20"/>
      <c r="B47" s="25" t="s">
        <v>51</v>
      </c>
      <c r="C47" s="25" t="s">
        <v>27</v>
      </c>
      <c r="D47" s="25"/>
      <c r="E47" s="25" t="s">
        <v>76</v>
      </c>
      <c r="F47" s="25" t="s">
        <v>16</v>
      </c>
      <c r="G47" s="2" t="s">
        <v>77</v>
      </c>
      <c r="H47" s="2" t="s">
        <v>17</v>
      </c>
      <c r="I47" s="2">
        <v>100</v>
      </c>
      <c r="J47" s="2" t="s">
        <v>18</v>
      </c>
      <c r="K47" s="3">
        <v>47000</v>
      </c>
      <c r="L47" s="2">
        <v>1</v>
      </c>
      <c r="M47" s="3">
        <f>L47*K47</f>
        <v>47000</v>
      </c>
      <c r="N47" s="38">
        <f>M47*1.17</f>
        <v>54990</v>
      </c>
      <c r="O47" s="15" t="s">
        <v>30</v>
      </c>
      <c r="P47" s="15" t="s">
        <v>22</v>
      </c>
      <c r="Q47" s="16"/>
      <c r="R47" s="17">
        <f>N47*(100-Q47)/100</f>
        <v>54990</v>
      </c>
    </row>
    <row r="48" spans="1:18" ht="23.25" customHeight="1" x14ac:dyDescent="0.25">
      <c r="A48" s="20"/>
      <c r="B48" s="31"/>
      <c r="C48" s="31"/>
      <c r="D48" s="31"/>
      <c r="E48" s="31"/>
      <c r="F48" s="31"/>
      <c r="G48" s="44" t="s">
        <v>78</v>
      </c>
      <c r="H48" s="45" t="s">
        <v>17</v>
      </c>
      <c r="I48" s="45">
        <v>53</v>
      </c>
      <c r="J48" s="45" t="s">
        <v>18</v>
      </c>
      <c r="K48" s="46">
        <v>145000</v>
      </c>
      <c r="L48" s="53">
        <v>1</v>
      </c>
      <c r="M48" s="46">
        <f t="shared" ref="M48:M49" si="9">L48*K48</f>
        <v>145000</v>
      </c>
      <c r="N48" s="48">
        <f t="shared" ref="N48:N49" si="10">M48*1.17</f>
        <v>169650</v>
      </c>
      <c r="O48" s="18"/>
      <c r="P48" s="18"/>
      <c r="Q48" s="19"/>
      <c r="R48" s="21"/>
    </row>
    <row r="49" spans="1:18" ht="23.25" customHeight="1" x14ac:dyDescent="0.25">
      <c r="A49" s="20"/>
      <c r="B49" s="31"/>
      <c r="C49" s="31"/>
      <c r="D49" s="31"/>
      <c r="E49" s="31"/>
      <c r="F49" s="31"/>
      <c r="G49" s="44" t="s">
        <v>79</v>
      </c>
      <c r="H49" s="45" t="s">
        <v>17</v>
      </c>
      <c r="I49" s="45">
        <v>52</v>
      </c>
      <c r="J49" s="45" t="s">
        <v>18</v>
      </c>
      <c r="K49" s="46">
        <v>150000</v>
      </c>
      <c r="L49" s="53">
        <v>1</v>
      </c>
      <c r="M49" s="46">
        <f t="shared" si="9"/>
        <v>150000</v>
      </c>
      <c r="N49" s="48">
        <f t="shared" si="10"/>
        <v>175500</v>
      </c>
      <c r="O49" s="18"/>
      <c r="P49" s="20"/>
      <c r="Q49" s="54"/>
      <c r="R49" s="55"/>
    </row>
    <row r="50" spans="1:18" ht="39.75" customHeight="1" x14ac:dyDescent="0.25">
      <c r="A50" s="36" t="s">
        <v>59</v>
      </c>
      <c r="B50" s="33"/>
      <c r="C50" s="33"/>
      <c r="D50" s="33"/>
      <c r="E50" s="33"/>
      <c r="F50" s="33"/>
      <c r="G50" s="33"/>
      <c r="H50" s="33"/>
      <c r="I50" s="33"/>
      <c r="J50" s="33"/>
      <c r="K50" s="33"/>
      <c r="L50" s="33"/>
      <c r="M50" s="33"/>
      <c r="N50" s="33"/>
      <c r="O50" s="33"/>
      <c r="P50" s="59"/>
      <c r="Q50" s="59"/>
      <c r="R50" s="59"/>
    </row>
    <row r="51" spans="1:18" ht="15.6" x14ac:dyDescent="0.25">
      <c r="A51" s="13">
        <v>8</v>
      </c>
      <c r="B51" s="7" t="s">
        <v>80</v>
      </c>
      <c r="C51" s="8"/>
      <c r="D51" s="8"/>
      <c r="E51" s="8"/>
      <c r="F51" s="8"/>
      <c r="G51" s="8"/>
      <c r="H51" s="8"/>
      <c r="I51" s="8"/>
      <c r="J51" s="8"/>
      <c r="K51" s="8"/>
      <c r="L51" s="8"/>
      <c r="M51" s="8"/>
      <c r="N51" s="8"/>
      <c r="O51" s="8"/>
      <c r="P51" s="30"/>
      <c r="Q51" s="30"/>
      <c r="R51" s="30"/>
    </row>
    <row r="52" spans="1:18" ht="43.5" customHeight="1" x14ac:dyDescent="0.25">
      <c r="A52" s="20"/>
      <c r="B52" s="25" t="s">
        <v>51</v>
      </c>
      <c r="C52" s="25" t="s">
        <v>27</v>
      </c>
      <c r="D52" s="25"/>
      <c r="E52" s="25" t="s">
        <v>81</v>
      </c>
      <c r="F52" s="25" t="s">
        <v>16</v>
      </c>
      <c r="G52" s="2" t="s">
        <v>82</v>
      </c>
      <c r="H52" s="2" t="s">
        <v>17</v>
      </c>
      <c r="I52" s="2">
        <v>100</v>
      </c>
      <c r="J52" s="2" t="s">
        <v>18</v>
      </c>
      <c r="K52" s="3">
        <v>9800</v>
      </c>
      <c r="L52" s="2">
        <v>1</v>
      </c>
      <c r="M52" s="3">
        <f>L52*K52</f>
        <v>9800</v>
      </c>
      <c r="N52" s="38">
        <f>M52*1.17</f>
        <v>11466</v>
      </c>
      <c r="O52" s="15" t="s">
        <v>30</v>
      </c>
      <c r="P52" s="15" t="s">
        <v>22</v>
      </c>
      <c r="Q52" s="16"/>
      <c r="R52" s="17">
        <f>N52*(100-Q52)/100</f>
        <v>11466</v>
      </c>
    </row>
    <row r="53" spans="1:18" ht="15.6" x14ac:dyDescent="0.25">
      <c r="A53" s="20"/>
      <c r="B53" s="31"/>
      <c r="C53" s="31"/>
      <c r="D53" s="31"/>
      <c r="E53" s="31"/>
      <c r="F53" s="31"/>
      <c r="G53" s="44" t="s">
        <v>83</v>
      </c>
      <c r="H53" s="45" t="s">
        <v>17</v>
      </c>
      <c r="I53" s="45">
        <v>76</v>
      </c>
      <c r="J53" s="45" t="s">
        <v>18</v>
      </c>
      <c r="K53" s="46">
        <v>15000</v>
      </c>
      <c r="L53" s="53">
        <v>1</v>
      </c>
      <c r="M53" s="46">
        <f t="shared" ref="M53:M55" si="11">L53*K53</f>
        <v>15000</v>
      </c>
      <c r="N53" s="48">
        <f t="shared" ref="N53:N55" si="12">M53*1.17</f>
        <v>17550</v>
      </c>
      <c r="O53" s="18"/>
      <c r="P53" s="18"/>
      <c r="Q53" s="19"/>
      <c r="R53" s="21"/>
    </row>
    <row r="54" spans="1:18" ht="15.6" x14ac:dyDescent="0.25">
      <c r="A54" s="20"/>
      <c r="B54" s="31"/>
      <c r="C54" s="31"/>
      <c r="D54" s="31"/>
      <c r="E54" s="31"/>
      <c r="F54" s="31"/>
      <c r="G54" s="44" t="s">
        <v>84</v>
      </c>
      <c r="H54" s="45" t="s">
        <v>17</v>
      </c>
      <c r="I54" s="45">
        <v>61</v>
      </c>
      <c r="J54" s="45" t="s">
        <v>18</v>
      </c>
      <c r="K54" s="46">
        <v>22000</v>
      </c>
      <c r="L54" s="53">
        <v>1</v>
      </c>
      <c r="M54" s="46">
        <f t="shared" si="11"/>
        <v>22000</v>
      </c>
      <c r="N54" s="48">
        <f t="shared" si="12"/>
        <v>25740</v>
      </c>
      <c r="O54" s="18"/>
      <c r="P54" s="20"/>
      <c r="Q54" s="19"/>
      <c r="R54" s="21"/>
    </row>
    <row r="55" spans="1:18" ht="15.6" x14ac:dyDescent="0.25">
      <c r="A55" s="20"/>
      <c r="B55" s="31"/>
      <c r="C55" s="31"/>
      <c r="D55" s="31"/>
      <c r="E55" s="31"/>
      <c r="F55" s="31"/>
      <c r="G55" s="49" t="s">
        <v>85</v>
      </c>
      <c r="H55" s="45" t="s">
        <v>17</v>
      </c>
      <c r="I55" s="45">
        <v>43</v>
      </c>
      <c r="J55" s="45" t="s">
        <v>18</v>
      </c>
      <c r="K55" s="46">
        <v>53500</v>
      </c>
      <c r="L55" s="53">
        <v>1</v>
      </c>
      <c r="M55" s="46">
        <f t="shared" si="11"/>
        <v>53500</v>
      </c>
      <c r="N55" s="48">
        <f t="shared" si="12"/>
        <v>62594.999999999993</v>
      </c>
      <c r="O55" s="18"/>
      <c r="P55" s="20"/>
      <c r="Q55" s="19"/>
      <c r="R55" s="21"/>
    </row>
    <row r="56" spans="1:18" ht="33" customHeight="1" x14ac:dyDescent="0.25">
      <c r="A56" s="36" t="s">
        <v>59</v>
      </c>
      <c r="B56" s="33"/>
      <c r="C56" s="33"/>
      <c r="D56" s="33"/>
      <c r="E56" s="33"/>
      <c r="F56" s="33"/>
      <c r="G56" s="33"/>
      <c r="H56" s="33"/>
      <c r="I56" s="33"/>
      <c r="J56" s="33"/>
      <c r="K56" s="33"/>
      <c r="L56" s="33"/>
      <c r="M56" s="33"/>
      <c r="N56" s="33"/>
      <c r="O56" s="33"/>
      <c r="P56" s="59"/>
      <c r="Q56" s="59"/>
      <c r="R56" s="59"/>
    </row>
    <row r="57" spans="1:18" ht="15.6" x14ac:dyDescent="0.25">
      <c r="A57" s="61">
        <v>9</v>
      </c>
      <c r="B57" s="7" t="s">
        <v>86</v>
      </c>
      <c r="C57" s="8"/>
      <c r="D57" s="8"/>
      <c r="E57" s="8"/>
      <c r="F57" s="8"/>
      <c r="G57" s="8"/>
      <c r="H57" s="8"/>
      <c r="I57" s="8"/>
      <c r="J57" s="8"/>
      <c r="K57" s="8"/>
      <c r="L57" s="8"/>
      <c r="M57" s="8"/>
      <c r="N57" s="8"/>
      <c r="O57" s="8"/>
      <c r="P57" s="30"/>
      <c r="Q57" s="30"/>
      <c r="R57" s="30"/>
    </row>
    <row r="58" spans="1:18" ht="43.5" customHeight="1" x14ac:dyDescent="0.25">
      <c r="A58" s="62"/>
      <c r="B58" s="25" t="s">
        <v>51</v>
      </c>
      <c r="C58" s="25" t="s">
        <v>27</v>
      </c>
      <c r="D58" s="25"/>
      <c r="E58" s="25" t="s">
        <v>87</v>
      </c>
      <c r="F58" s="25" t="s">
        <v>16</v>
      </c>
      <c r="G58" s="2" t="s">
        <v>88</v>
      </c>
      <c r="H58" s="2" t="s">
        <v>17</v>
      </c>
      <c r="I58" s="2">
        <v>100</v>
      </c>
      <c r="J58" s="2" t="s">
        <v>18</v>
      </c>
      <c r="K58" s="3">
        <v>14100</v>
      </c>
      <c r="L58" s="2">
        <v>1</v>
      </c>
      <c r="M58" s="3">
        <f>L58*K58</f>
        <v>14100</v>
      </c>
      <c r="N58" s="38">
        <f>M58*1.17</f>
        <v>16497</v>
      </c>
      <c r="O58" s="15"/>
      <c r="P58" s="15"/>
      <c r="Q58" s="16"/>
      <c r="R58" s="17">
        <f>N58*(100-Q58)/100</f>
        <v>16497</v>
      </c>
    </row>
    <row r="59" spans="1:18" ht="15.6" x14ac:dyDescent="0.25">
      <c r="A59" s="62"/>
      <c r="B59" s="31"/>
      <c r="C59" s="31"/>
      <c r="D59" s="31"/>
      <c r="E59" s="31"/>
      <c r="F59" s="31"/>
      <c r="G59" s="44" t="s">
        <v>89</v>
      </c>
      <c r="H59" s="45" t="s">
        <v>17</v>
      </c>
      <c r="I59" s="45">
        <v>99</v>
      </c>
      <c r="J59" s="45" t="s">
        <v>18</v>
      </c>
      <c r="K59" s="46">
        <v>14200</v>
      </c>
      <c r="L59" s="53">
        <v>1</v>
      </c>
      <c r="M59" s="46">
        <f t="shared" ref="M59:M64" si="13">L59*K59</f>
        <v>14200</v>
      </c>
      <c r="N59" s="48">
        <f t="shared" ref="N59:N64" si="14">M59*1.17</f>
        <v>16614</v>
      </c>
      <c r="O59" s="18"/>
      <c r="P59" s="18"/>
      <c r="Q59" s="19"/>
      <c r="R59" s="21"/>
    </row>
    <row r="60" spans="1:18" ht="78" x14ac:dyDescent="0.25">
      <c r="A60" s="62"/>
      <c r="B60" s="31"/>
      <c r="C60" s="31"/>
      <c r="D60" s="31"/>
      <c r="E60" s="31"/>
      <c r="F60" s="31"/>
      <c r="G60" s="44" t="s">
        <v>90</v>
      </c>
      <c r="H60" s="45" t="s">
        <v>17</v>
      </c>
      <c r="I60" s="45">
        <v>89</v>
      </c>
      <c r="J60" s="45" t="s">
        <v>18</v>
      </c>
      <c r="K60" s="46">
        <v>16850</v>
      </c>
      <c r="L60" s="53">
        <v>1</v>
      </c>
      <c r="M60" s="46">
        <f t="shared" si="13"/>
        <v>16850</v>
      </c>
      <c r="N60" s="48">
        <f t="shared" si="14"/>
        <v>19714.5</v>
      </c>
      <c r="O60" s="18" t="s">
        <v>30</v>
      </c>
      <c r="P60" s="20" t="s">
        <v>22</v>
      </c>
      <c r="Q60" s="19"/>
      <c r="R60" s="21"/>
    </row>
    <row r="61" spans="1:18" ht="15.6" x14ac:dyDescent="0.25">
      <c r="A61" s="62"/>
      <c r="B61" s="31"/>
      <c r="C61" s="31"/>
      <c r="D61" s="31"/>
      <c r="E61" s="31"/>
      <c r="F61" s="31"/>
      <c r="G61" s="44" t="s">
        <v>91</v>
      </c>
      <c r="H61" s="45" t="s">
        <v>17</v>
      </c>
      <c r="I61" s="45">
        <v>86</v>
      </c>
      <c r="J61" s="45" t="s">
        <v>18</v>
      </c>
      <c r="K61" s="46">
        <v>17500</v>
      </c>
      <c r="L61" s="53">
        <v>1</v>
      </c>
      <c r="M61" s="46">
        <f t="shared" si="13"/>
        <v>17500</v>
      </c>
      <c r="N61" s="48">
        <f t="shared" si="14"/>
        <v>20475</v>
      </c>
      <c r="O61" s="18"/>
      <c r="P61" s="20"/>
      <c r="Q61" s="19"/>
      <c r="R61" s="21"/>
    </row>
    <row r="62" spans="1:18" ht="15.6" x14ac:dyDescent="0.25">
      <c r="A62" s="62"/>
      <c r="B62" s="31"/>
      <c r="C62" s="31"/>
      <c r="D62" s="31"/>
      <c r="E62" s="31"/>
      <c r="F62" s="31"/>
      <c r="G62" s="44" t="s">
        <v>92</v>
      </c>
      <c r="H62" s="45" t="s">
        <v>17</v>
      </c>
      <c r="I62" s="45">
        <v>59</v>
      </c>
      <c r="J62" s="45" t="s">
        <v>18</v>
      </c>
      <c r="K62" s="46">
        <v>34050</v>
      </c>
      <c r="L62" s="53">
        <v>1</v>
      </c>
      <c r="M62" s="46">
        <f t="shared" si="13"/>
        <v>34050</v>
      </c>
      <c r="N62" s="48">
        <f t="shared" si="14"/>
        <v>39838.5</v>
      </c>
      <c r="O62" s="18"/>
      <c r="P62" s="20"/>
      <c r="Q62" s="19"/>
      <c r="R62" s="21"/>
    </row>
    <row r="63" spans="1:18" ht="15.6" x14ac:dyDescent="0.25">
      <c r="A63" s="62"/>
      <c r="B63" s="31"/>
      <c r="C63" s="31"/>
      <c r="D63" s="31"/>
      <c r="E63" s="31"/>
      <c r="F63" s="31"/>
      <c r="G63" s="49" t="s">
        <v>93</v>
      </c>
      <c r="H63" s="45" t="s">
        <v>17</v>
      </c>
      <c r="I63" s="45">
        <v>51</v>
      </c>
      <c r="J63" s="45" t="s">
        <v>18</v>
      </c>
      <c r="K63" s="46">
        <v>47000</v>
      </c>
      <c r="L63" s="53">
        <v>1</v>
      </c>
      <c r="M63" s="46">
        <f t="shared" si="13"/>
        <v>47000</v>
      </c>
      <c r="N63" s="48">
        <f t="shared" si="14"/>
        <v>54990</v>
      </c>
      <c r="O63" s="18"/>
      <c r="P63" s="20"/>
      <c r="Q63" s="19"/>
      <c r="R63" s="21"/>
    </row>
    <row r="64" spans="1:18" ht="15.6" x14ac:dyDescent="0.25">
      <c r="A64" s="62"/>
      <c r="B64" s="31"/>
      <c r="C64" s="31"/>
      <c r="D64" s="31"/>
      <c r="E64" s="31"/>
      <c r="F64" s="31"/>
      <c r="G64" s="44" t="s">
        <v>94</v>
      </c>
      <c r="H64" s="45" t="s">
        <v>17</v>
      </c>
      <c r="I64" s="45">
        <v>50</v>
      </c>
      <c r="J64" s="45" t="s">
        <v>18</v>
      </c>
      <c r="K64" s="46">
        <v>50000</v>
      </c>
      <c r="L64" s="53">
        <v>1</v>
      </c>
      <c r="M64" s="46">
        <f t="shared" si="13"/>
        <v>50000</v>
      </c>
      <c r="N64" s="48">
        <f t="shared" si="14"/>
        <v>58500</v>
      </c>
      <c r="O64" s="18"/>
      <c r="P64" s="20"/>
      <c r="Q64" s="23"/>
      <c r="R64" s="24"/>
    </row>
    <row r="65" spans="1:18" ht="40.5" customHeight="1" x14ac:dyDescent="0.25">
      <c r="A65" s="36" t="s">
        <v>59</v>
      </c>
      <c r="B65" s="33"/>
      <c r="C65" s="33"/>
      <c r="D65" s="33"/>
      <c r="E65" s="33"/>
      <c r="F65" s="33"/>
      <c r="G65" s="33"/>
      <c r="H65" s="33"/>
      <c r="I65" s="33"/>
      <c r="J65" s="33"/>
      <c r="K65" s="33"/>
      <c r="L65" s="33"/>
      <c r="M65" s="33"/>
      <c r="N65" s="33"/>
      <c r="O65" s="33"/>
      <c r="P65" s="59"/>
      <c r="Q65" s="59"/>
      <c r="R65" s="59"/>
    </row>
    <row r="66" spans="1:18" ht="15.6" x14ac:dyDescent="0.25">
      <c r="A66" s="61">
        <v>10</v>
      </c>
      <c r="B66" s="7" t="s">
        <v>95</v>
      </c>
      <c r="C66" s="8"/>
      <c r="D66" s="8"/>
      <c r="E66" s="8"/>
      <c r="F66" s="8"/>
      <c r="G66" s="8"/>
      <c r="H66" s="8"/>
      <c r="I66" s="8"/>
      <c r="J66" s="8"/>
      <c r="K66" s="8"/>
      <c r="L66" s="8"/>
      <c r="M66" s="8"/>
      <c r="N66" s="8"/>
      <c r="O66" s="8"/>
      <c r="P66" s="30"/>
      <c r="Q66" s="30"/>
      <c r="R66" s="30"/>
    </row>
    <row r="67" spans="1:18" ht="43.5" customHeight="1" x14ac:dyDescent="0.25">
      <c r="A67" s="62"/>
      <c r="B67" s="25" t="s">
        <v>51</v>
      </c>
      <c r="C67" s="25" t="s">
        <v>27</v>
      </c>
      <c r="D67" s="25" t="s">
        <v>96</v>
      </c>
      <c r="E67" s="63"/>
      <c r="F67" s="25" t="s">
        <v>16</v>
      </c>
      <c r="G67" s="2" t="s">
        <v>97</v>
      </c>
      <c r="H67" s="2" t="s">
        <v>17</v>
      </c>
      <c r="I67" s="2">
        <v>100</v>
      </c>
      <c r="J67" s="2" t="s">
        <v>18</v>
      </c>
      <c r="K67" s="3">
        <v>50000</v>
      </c>
      <c r="L67" s="2">
        <v>1</v>
      </c>
      <c r="M67" s="3">
        <f>L67*K67</f>
        <v>50000</v>
      </c>
      <c r="N67" s="38">
        <f>M67*1.17</f>
        <v>58500</v>
      </c>
      <c r="O67" s="15" t="s">
        <v>30</v>
      </c>
      <c r="P67" s="15" t="s">
        <v>22</v>
      </c>
      <c r="Q67" s="16"/>
      <c r="R67" s="17">
        <f>N67*(100-Q67)/100</f>
        <v>58500</v>
      </c>
    </row>
    <row r="68" spans="1:18" ht="15.6" x14ac:dyDescent="0.25">
      <c r="A68" s="62"/>
      <c r="B68" s="31"/>
      <c r="C68" s="31"/>
      <c r="D68" s="31"/>
      <c r="E68" s="64"/>
      <c r="F68" s="31"/>
      <c r="G68" s="44" t="s">
        <v>98</v>
      </c>
      <c r="H68" s="45" t="s">
        <v>17</v>
      </c>
      <c r="I68" s="45">
        <v>86</v>
      </c>
      <c r="J68" s="45" t="s">
        <v>18</v>
      </c>
      <c r="K68" s="46">
        <v>52500</v>
      </c>
      <c r="L68" s="53">
        <v>1</v>
      </c>
      <c r="M68" s="46">
        <f t="shared" ref="M68:M69" si="15">L68*K68</f>
        <v>52500</v>
      </c>
      <c r="N68" s="48">
        <f t="shared" ref="N68:N69" si="16">M68*1.17</f>
        <v>61424.999999999993</v>
      </c>
      <c r="O68" s="18"/>
      <c r="P68" s="18"/>
      <c r="Q68" s="19"/>
      <c r="R68" s="21"/>
    </row>
    <row r="69" spans="1:18" ht="15.6" x14ac:dyDescent="0.25">
      <c r="A69" s="62"/>
      <c r="B69" s="31"/>
      <c r="C69" s="31"/>
      <c r="D69" s="31"/>
      <c r="E69" s="64"/>
      <c r="F69" s="31"/>
      <c r="G69" s="44" t="s">
        <v>99</v>
      </c>
      <c r="H69" s="45" t="s">
        <v>17</v>
      </c>
      <c r="I69" s="45">
        <v>85</v>
      </c>
      <c r="J69" s="45" t="s">
        <v>18</v>
      </c>
      <c r="K69" s="46">
        <v>63000</v>
      </c>
      <c r="L69" s="53">
        <v>1</v>
      </c>
      <c r="M69" s="46">
        <f t="shared" si="15"/>
        <v>63000</v>
      </c>
      <c r="N69" s="48">
        <f t="shared" si="16"/>
        <v>73710</v>
      </c>
      <c r="O69" s="18"/>
      <c r="P69" s="20"/>
      <c r="Q69" s="19"/>
      <c r="R69" s="21"/>
    </row>
    <row r="70" spans="1:18" ht="40.5" customHeight="1" x14ac:dyDescent="0.25">
      <c r="A70" s="36" t="s">
        <v>59</v>
      </c>
      <c r="B70" s="33"/>
      <c r="C70" s="33"/>
      <c r="D70" s="33"/>
      <c r="E70" s="33"/>
      <c r="F70" s="33"/>
      <c r="G70" s="33"/>
      <c r="H70" s="33"/>
      <c r="I70" s="33"/>
      <c r="J70" s="33"/>
      <c r="K70" s="33"/>
      <c r="L70" s="33"/>
      <c r="M70" s="33"/>
      <c r="N70" s="33"/>
      <c r="O70" s="33"/>
      <c r="P70" s="59"/>
      <c r="Q70" s="59"/>
      <c r="R70" s="59"/>
    </row>
    <row r="71" spans="1:18" ht="15.6" x14ac:dyDescent="0.25">
      <c r="A71" s="61">
        <v>11</v>
      </c>
      <c r="B71" s="7" t="s">
        <v>100</v>
      </c>
      <c r="C71" s="8"/>
      <c r="D71" s="8"/>
      <c r="E71" s="8"/>
      <c r="F71" s="8"/>
      <c r="G71" s="8"/>
      <c r="H71" s="8"/>
      <c r="I71" s="8"/>
      <c r="J71" s="8"/>
      <c r="K71" s="8"/>
      <c r="L71" s="8"/>
      <c r="M71" s="8"/>
      <c r="N71" s="8"/>
      <c r="O71" s="8"/>
      <c r="P71" s="30"/>
      <c r="Q71" s="30"/>
      <c r="R71" s="30"/>
    </row>
    <row r="72" spans="1:18" ht="43.5" customHeight="1" x14ac:dyDescent="0.25">
      <c r="A72" s="62"/>
      <c r="B72" s="25" t="s">
        <v>51</v>
      </c>
      <c r="C72" s="25" t="s">
        <v>27</v>
      </c>
      <c r="D72" s="25"/>
      <c r="E72" s="25" t="s">
        <v>101</v>
      </c>
      <c r="F72" s="25" t="s">
        <v>16</v>
      </c>
      <c r="G72" s="2" t="s">
        <v>102</v>
      </c>
      <c r="H72" s="2" t="s">
        <v>17</v>
      </c>
      <c r="I72" s="2">
        <v>100</v>
      </c>
      <c r="J72" s="2" t="s">
        <v>18</v>
      </c>
      <c r="K72" s="3">
        <v>20000</v>
      </c>
      <c r="L72" s="2">
        <v>1</v>
      </c>
      <c r="M72" s="3">
        <f>L72*K72</f>
        <v>20000</v>
      </c>
      <c r="N72" s="38">
        <f>M72*1.17</f>
        <v>23400</v>
      </c>
      <c r="O72" s="15"/>
      <c r="P72" s="15"/>
      <c r="Q72" s="16"/>
      <c r="R72" s="17">
        <f>N72*(100-Q72)/100</f>
        <v>23400</v>
      </c>
    </row>
    <row r="73" spans="1:18" ht="78" x14ac:dyDescent="0.25">
      <c r="A73" s="62"/>
      <c r="B73" s="31"/>
      <c r="C73" s="31"/>
      <c r="D73" s="31"/>
      <c r="E73" s="31"/>
      <c r="F73" s="31"/>
      <c r="G73" s="44" t="s">
        <v>103</v>
      </c>
      <c r="H73" s="45" t="s">
        <v>17</v>
      </c>
      <c r="I73" s="45">
        <v>77</v>
      </c>
      <c r="J73" s="45" t="s">
        <v>18</v>
      </c>
      <c r="K73" s="46">
        <v>30000</v>
      </c>
      <c r="L73" s="53">
        <v>1</v>
      </c>
      <c r="M73" s="46">
        <f t="shared" ref="M73:M77" si="17">L73*K73</f>
        <v>30000</v>
      </c>
      <c r="N73" s="48">
        <f t="shared" ref="N73:N77" si="18">M73*1.17</f>
        <v>35100</v>
      </c>
      <c r="O73" s="18" t="s">
        <v>30</v>
      </c>
      <c r="P73" s="18" t="s">
        <v>22</v>
      </c>
      <c r="Q73" s="19"/>
      <c r="R73" s="21"/>
    </row>
    <row r="74" spans="1:18" ht="15.6" x14ac:dyDescent="0.25">
      <c r="A74" s="62"/>
      <c r="B74" s="31"/>
      <c r="C74" s="31"/>
      <c r="D74" s="31"/>
      <c r="E74" s="31"/>
      <c r="F74" s="31"/>
      <c r="G74" s="44" t="s">
        <v>104</v>
      </c>
      <c r="H74" s="45" t="s">
        <v>17</v>
      </c>
      <c r="I74" s="45">
        <v>59</v>
      </c>
      <c r="J74" s="45" t="s">
        <v>18</v>
      </c>
      <c r="K74" s="46">
        <v>49000</v>
      </c>
      <c r="L74" s="53">
        <v>1</v>
      </c>
      <c r="M74" s="46">
        <f t="shared" si="17"/>
        <v>49000</v>
      </c>
      <c r="N74" s="48">
        <f t="shared" si="18"/>
        <v>57330</v>
      </c>
      <c r="O74" s="18"/>
      <c r="P74" s="18"/>
      <c r="Q74" s="19"/>
      <c r="R74" s="21"/>
    </row>
    <row r="75" spans="1:18" ht="15.6" x14ac:dyDescent="0.25">
      <c r="A75" s="62"/>
      <c r="B75" s="31"/>
      <c r="C75" s="31"/>
      <c r="D75" s="31"/>
      <c r="E75" s="31"/>
      <c r="F75" s="31"/>
      <c r="G75" s="44" t="s">
        <v>105</v>
      </c>
      <c r="H75" s="45" t="s">
        <v>17</v>
      </c>
      <c r="I75" s="45">
        <v>52</v>
      </c>
      <c r="J75" s="45" t="s">
        <v>18</v>
      </c>
      <c r="K75" s="46">
        <v>65000</v>
      </c>
      <c r="L75" s="53">
        <v>1</v>
      </c>
      <c r="M75" s="46">
        <f t="shared" si="17"/>
        <v>65000</v>
      </c>
      <c r="N75" s="48">
        <f t="shared" si="18"/>
        <v>76050</v>
      </c>
      <c r="O75" s="18"/>
      <c r="P75" s="20"/>
      <c r="Q75" s="19"/>
      <c r="R75" s="21"/>
    </row>
    <row r="76" spans="1:18" ht="15.6" x14ac:dyDescent="0.25">
      <c r="A76" s="62"/>
      <c r="B76" s="31"/>
      <c r="C76" s="31"/>
      <c r="D76" s="31"/>
      <c r="E76" s="31"/>
      <c r="F76" s="31"/>
      <c r="G76" s="49" t="s">
        <v>106</v>
      </c>
      <c r="H76" s="45" t="s">
        <v>17</v>
      </c>
      <c r="I76" s="45">
        <v>47</v>
      </c>
      <c r="J76" s="45" t="s">
        <v>18</v>
      </c>
      <c r="K76" s="46">
        <v>82450</v>
      </c>
      <c r="L76" s="53">
        <v>1</v>
      </c>
      <c r="M76" s="46">
        <f t="shared" si="17"/>
        <v>82450</v>
      </c>
      <c r="N76" s="48">
        <f t="shared" si="18"/>
        <v>96466.5</v>
      </c>
      <c r="O76" s="18"/>
      <c r="P76" s="20"/>
      <c r="Q76" s="19"/>
      <c r="R76" s="21"/>
    </row>
    <row r="77" spans="1:18" ht="15.6" x14ac:dyDescent="0.25">
      <c r="A77" s="62"/>
      <c r="B77" s="31"/>
      <c r="C77" s="31"/>
      <c r="D77" s="31"/>
      <c r="E77" s="31"/>
      <c r="F77" s="31"/>
      <c r="G77" s="44" t="s">
        <v>107</v>
      </c>
      <c r="H77" s="45" t="s">
        <v>17</v>
      </c>
      <c r="I77" s="45">
        <v>44</v>
      </c>
      <c r="J77" s="45" t="s">
        <v>18</v>
      </c>
      <c r="K77" s="46">
        <v>98888</v>
      </c>
      <c r="L77" s="53">
        <v>1</v>
      </c>
      <c r="M77" s="46">
        <f t="shared" si="17"/>
        <v>98888</v>
      </c>
      <c r="N77" s="48">
        <f t="shared" si="18"/>
        <v>115698.95999999999</v>
      </c>
      <c r="O77" s="18"/>
      <c r="P77" s="20"/>
      <c r="Q77" s="23"/>
      <c r="R77" s="24"/>
    </row>
    <row r="78" spans="1:18" ht="37.5" customHeight="1" x14ac:dyDescent="0.25">
      <c r="A78" s="36" t="s">
        <v>59</v>
      </c>
      <c r="B78" s="33"/>
      <c r="C78" s="33"/>
      <c r="D78" s="33"/>
      <c r="E78" s="33"/>
      <c r="F78" s="33"/>
      <c r="G78" s="33"/>
      <c r="H78" s="33"/>
      <c r="I78" s="33"/>
      <c r="J78" s="33"/>
      <c r="K78" s="33"/>
      <c r="L78" s="33"/>
      <c r="M78" s="33"/>
      <c r="N78" s="33"/>
      <c r="O78" s="33"/>
      <c r="P78" s="59"/>
      <c r="Q78" s="59"/>
      <c r="R78" s="59"/>
    </row>
    <row r="79" spans="1:18" ht="15.6" x14ac:dyDescent="0.25">
      <c r="A79" s="61">
        <v>12</v>
      </c>
      <c r="B79" s="7" t="s">
        <v>108</v>
      </c>
      <c r="C79" s="8"/>
      <c r="D79" s="8"/>
      <c r="E79" s="8"/>
      <c r="F79" s="8"/>
      <c r="G79" s="8"/>
      <c r="H79" s="8"/>
      <c r="I79" s="8"/>
      <c r="J79" s="8"/>
      <c r="K79" s="8"/>
      <c r="L79" s="8"/>
      <c r="M79" s="8"/>
      <c r="N79" s="8"/>
      <c r="O79" s="8"/>
      <c r="P79" s="30"/>
      <c r="Q79" s="30"/>
      <c r="R79" s="30"/>
    </row>
    <row r="80" spans="1:18" ht="43.5" customHeight="1" x14ac:dyDescent="0.25">
      <c r="A80" s="62"/>
      <c r="B80" s="25" t="s">
        <v>51</v>
      </c>
      <c r="C80" s="25" t="s">
        <v>27</v>
      </c>
      <c r="D80" s="25"/>
      <c r="E80" s="25" t="s">
        <v>109</v>
      </c>
      <c r="F80" s="25" t="s">
        <v>16</v>
      </c>
      <c r="G80" s="2" t="s">
        <v>110</v>
      </c>
      <c r="H80" s="2" t="s">
        <v>17</v>
      </c>
      <c r="I80" s="2">
        <v>100</v>
      </c>
      <c r="J80" s="2" t="s">
        <v>18</v>
      </c>
      <c r="K80" s="3">
        <v>4000</v>
      </c>
      <c r="L80" s="2">
        <v>1</v>
      </c>
      <c r="M80" s="3">
        <f>L80*K80</f>
        <v>4000</v>
      </c>
      <c r="N80" s="38">
        <f>M80*1.17</f>
        <v>4680</v>
      </c>
      <c r="O80" s="15" t="s">
        <v>30</v>
      </c>
      <c r="P80" s="15" t="s">
        <v>22</v>
      </c>
      <c r="Q80" s="16"/>
      <c r="R80" s="17">
        <f>N80*(100-Q80)/100</f>
        <v>4680</v>
      </c>
    </row>
    <row r="81" spans="1:18" ht="15.6" x14ac:dyDescent="0.25">
      <c r="A81" s="62"/>
      <c r="B81" s="31"/>
      <c r="C81" s="31"/>
      <c r="D81" s="31"/>
      <c r="E81" s="31"/>
      <c r="F81" s="31"/>
      <c r="G81" s="44" t="s">
        <v>111</v>
      </c>
      <c r="H81" s="45" t="s">
        <v>17</v>
      </c>
      <c r="I81" s="45">
        <v>77</v>
      </c>
      <c r="J81" s="45" t="s">
        <v>18</v>
      </c>
      <c r="K81" s="46">
        <v>6000</v>
      </c>
      <c r="L81" s="53">
        <v>1</v>
      </c>
      <c r="M81" s="46">
        <f t="shared" ref="M81:M84" si="19">L81*K81</f>
        <v>6000</v>
      </c>
      <c r="N81" s="48">
        <f t="shared" ref="N81:N84" si="20">M81*1.17</f>
        <v>7020</v>
      </c>
      <c r="O81" s="18"/>
      <c r="P81" s="18"/>
      <c r="Q81" s="19"/>
      <c r="R81" s="21"/>
    </row>
    <row r="82" spans="1:18" ht="15.6" x14ac:dyDescent="0.25">
      <c r="A82" s="62"/>
      <c r="B82" s="31"/>
      <c r="C82" s="31"/>
      <c r="D82" s="31"/>
      <c r="E82" s="31"/>
      <c r="F82" s="31"/>
      <c r="G82" s="44" t="s">
        <v>112</v>
      </c>
      <c r="H82" s="45" t="s">
        <v>17</v>
      </c>
      <c r="I82" s="45">
        <v>55</v>
      </c>
      <c r="J82" s="45" t="s">
        <v>18</v>
      </c>
      <c r="K82" s="46">
        <v>11000</v>
      </c>
      <c r="L82" s="53">
        <v>1</v>
      </c>
      <c r="M82" s="46">
        <f t="shared" si="19"/>
        <v>11000</v>
      </c>
      <c r="N82" s="48">
        <f t="shared" si="20"/>
        <v>12870</v>
      </c>
      <c r="O82" s="18"/>
      <c r="P82" s="20"/>
      <c r="Q82" s="19"/>
      <c r="R82" s="21"/>
    </row>
    <row r="83" spans="1:18" ht="15.6" x14ac:dyDescent="0.25">
      <c r="A83" s="62"/>
      <c r="B83" s="31"/>
      <c r="C83" s="31"/>
      <c r="D83" s="31"/>
      <c r="E83" s="31"/>
      <c r="F83" s="31"/>
      <c r="G83" s="49" t="s">
        <v>113</v>
      </c>
      <c r="H83" s="45" t="s">
        <v>17</v>
      </c>
      <c r="I83" s="45">
        <v>44</v>
      </c>
      <c r="J83" s="45" t="s">
        <v>18</v>
      </c>
      <c r="K83" s="46">
        <v>20000</v>
      </c>
      <c r="L83" s="53">
        <v>1</v>
      </c>
      <c r="M83" s="46">
        <f t="shared" si="19"/>
        <v>20000</v>
      </c>
      <c r="N83" s="48">
        <f t="shared" si="20"/>
        <v>23400</v>
      </c>
      <c r="O83" s="18"/>
      <c r="P83" s="20"/>
      <c r="Q83" s="19"/>
      <c r="R83" s="21"/>
    </row>
    <row r="84" spans="1:18" ht="15.6" x14ac:dyDescent="0.25">
      <c r="A84" s="62"/>
      <c r="B84" s="31"/>
      <c r="C84" s="31"/>
      <c r="D84" s="31"/>
      <c r="E84" s="31"/>
      <c r="F84" s="31"/>
      <c r="G84" s="44" t="s">
        <v>114</v>
      </c>
      <c r="H84" s="45" t="s">
        <v>17</v>
      </c>
      <c r="I84" s="45">
        <v>44</v>
      </c>
      <c r="J84" s="45" t="s">
        <v>18</v>
      </c>
      <c r="K84" s="46">
        <v>20600</v>
      </c>
      <c r="L84" s="53">
        <v>1</v>
      </c>
      <c r="M84" s="46">
        <f t="shared" si="19"/>
        <v>20600</v>
      </c>
      <c r="N84" s="48">
        <f t="shared" si="20"/>
        <v>24102</v>
      </c>
      <c r="O84" s="18"/>
      <c r="P84" s="20"/>
      <c r="Q84" s="23"/>
      <c r="R84" s="24"/>
    </row>
    <row r="85" spans="1:18" ht="37.5" customHeight="1" x14ac:dyDescent="0.25">
      <c r="A85" s="36" t="s">
        <v>59</v>
      </c>
      <c r="B85" s="33"/>
      <c r="C85" s="33"/>
      <c r="D85" s="33"/>
      <c r="E85" s="33"/>
      <c r="F85" s="33"/>
      <c r="G85" s="33"/>
      <c r="H85" s="33"/>
      <c r="I85" s="33"/>
      <c r="J85" s="33"/>
      <c r="K85" s="33"/>
      <c r="L85" s="33"/>
      <c r="M85" s="33"/>
      <c r="N85" s="33"/>
      <c r="O85" s="33"/>
      <c r="P85" s="59"/>
      <c r="Q85" s="59"/>
      <c r="R85" s="59"/>
    </row>
    <row r="86" spans="1:18" ht="15.6" x14ac:dyDescent="0.25">
      <c r="A86" s="61">
        <v>13</v>
      </c>
      <c r="B86" s="7" t="s">
        <v>115</v>
      </c>
      <c r="C86" s="8"/>
      <c r="D86" s="8"/>
      <c r="E86" s="8"/>
      <c r="F86" s="8"/>
      <c r="G86" s="8"/>
      <c r="H86" s="8"/>
      <c r="I86" s="8"/>
      <c r="J86" s="8"/>
      <c r="K86" s="8"/>
      <c r="L86" s="8"/>
      <c r="M86" s="8"/>
      <c r="N86" s="8"/>
      <c r="O86" s="8"/>
      <c r="P86" s="30"/>
      <c r="Q86" s="30"/>
      <c r="R86" s="30"/>
    </row>
    <row r="87" spans="1:18" ht="43.5" customHeight="1" x14ac:dyDescent="0.25">
      <c r="A87" s="62"/>
      <c r="B87" s="25" t="s">
        <v>51</v>
      </c>
      <c r="C87" s="25" t="s">
        <v>27</v>
      </c>
      <c r="D87" s="25"/>
      <c r="E87" s="25" t="s">
        <v>116</v>
      </c>
      <c r="F87" s="25" t="s">
        <v>16</v>
      </c>
      <c r="G87" s="2" t="s">
        <v>77</v>
      </c>
      <c r="H87" s="2" t="s">
        <v>17</v>
      </c>
      <c r="I87" s="2">
        <v>100</v>
      </c>
      <c r="J87" s="2" t="s">
        <v>18</v>
      </c>
      <c r="K87" s="3">
        <v>28000</v>
      </c>
      <c r="L87" s="2">
        <v>1</v>
      </c>
      <c r="M87" s="3">
        <f>L87*K87</f>
        <v>28000</v>
      </c>
      <c r="N87" s="38">
        <f>M87*1.17</f>
        <v>32759.999999999996</v>
      </c>
      <c r="O87" s="15" t="s">
        <v>30</v>
      </c>
      <c r="P87" s="15" t="s">
        <v>22</v>
      </c>
      <c r="Q87" s="16"/>
      <c r="R87" s="17">
        <f>N87*(100-Q87)/100</f>
        <v>32759.999999999996</v>
      </c>
    </row>
    <row r="88" spans="1:18" ht="15.6" x14ac:dyDescent="0.25">
      <c r="A88" s="62"/>
      <c r="B88" s="31"/>
      <c r="C88" s="31"/>
      <c r="D88" s="31"/>
      <c r="E88" s="31"/>
      <c r="F88" s="31"/>
      <c r="G88" s="44" t="s">
        <v>117</v>
      </c>
      <c r="H88" s="45" t="s">
        <v>17</v>
      </c>
      <c r="I88" s="45">
        <v>86</v>
      </c>
      <c r="J88" s="45" t="s">
        <v>18</v>
      </c>
      <c r="K88" s="46">
        <v>35000</v>
      </c>
      <c r="L88" s="53">
        <v>1</v>
      </c>
      <c r="M88" s="46">
        <f t="shared" ref="M88:M90" si="21">L88*K88</f>
        <v>35000</v>
      </c>
      <c r="N88" s="48">
        <f t="shared" ref="N88:N90" si="22">M88*1.17</f>
        <v>40950</v>
      </c>
      <c r="O88" s="18"/>
      <c r="P88" s="18"/>
      <c r="Q88" s="19"/>
      <c r="R88" s="21"/>
    </row>
    <row r="89" spans="1:18" ht="15.6" x14ac:dyDescent="0.25">
      <c r="A89" s="62"/>
      <c r="B89" s="31"/>
      <c r="C89" s="31"/>
      <c r="D89" s="31"/>
      <c r="E89" s="31"/>
      <c r="F89" s="31"/>
      <c r="G89" s="44" t="s">
        <v>118</v>
      </c>
      <c r="H89" s="45" t="s">
        <v>17</v>
      </c>
      <c r="I89" s="45">
        <v>56</v>
      </c>
      <c r="J89" s="45" t="s">
        <v>18</v>
      </c>
      <c r="K89" s="46">
        <v>76000</v>
      </c>
      <c r="L89" s="53">
        <v>1</v>
      </c>
      <c r="M89" s="46">
        <f t="shared" si="21"/>
        <v>76000</v>
      </c>
      <c r="N89" s="48">
        <f t="shared" si="22"/>
        <v>88920</v>
      </c>
      <c r="O89" s="18"/>
      <c r="P89" s="20"/>
      <c r="Q89" s="19"/>
      <c r="R89" s="21"/>
    </row>
    <row r="90" spans="1:18" ht="15.6" x14ac:dyDescent="0.25">
      <c r="A90" s="62"/>
      <c r="B90" s="31"/>
      <c r="C90" s="31"/>
      <c r="D90" s="31"/>
      <c r="E90" s="31"/>
      <c r="F90" s="31"/>
      <c r="G90" s="49" t="s">
        <v>119</v>
      </c>
      <c r="H90" s="45" t="s">
        <v>17</v>
      </c>
      <c r="I90" s="45">
        <v>54</v>
      </c>
      <c r="J90" s="45" t="s">
        <v>18</v>
      </c>
      <c r="K90" s="46">
        <v>81095</v>
      </c>
      <c r="L90" s="53">
        <v>1</v>
      </c>
      <c r="M90" s="46">
        <f t="shared" si="21"/>
        <v>81095</v>
      </c>
      <c r="N90" s="48">
        <f t="shared" si="22"/>
        <v>94881.15</v>
      </c>
      <c r="O90" s="18"/>
      <c r="P90" s="20"/>
      <c r="Q90" s="19"/>
      <c r="R90" s="21"/>
    </row>
    <row r="91" spans="1:18" ht="45" customHeight="1" x14ac:dyDescent="0.25">
      <c r="A91" s="36" t="s">
        <v>59</v>
      </c>
      <c r="B91" s="33"/>
      <c r="C91" s="33"/>
      <c r="D91" s="33"/>
      <c r="E91" s="33"/>
      <c r="F91" s="33"/>
      <c r="G91" s="33"/>
      <c r="H91" s="33"/>
      <c r="I91" s="33"/>
      <c r="J91" s="33"/>
      <c r="K91" s="33"/>
      <c r="L91" s="33"/>
      <c r="M91" s="33"/>
      <c r="N91" s="33"/>
      <c r="O91" s="33"/>
      <c r="P91" s="59"/>
      <c r="Q91" s="59"/>
      <c r="R91" s="59"/>
    </row>
    <row r="92" spans="1:18" ht="15.6" x14ac:dyDescent="0.25">
      <c r="A92" s="61">
        <v>14</v>
      </c>
      <c r="B92" s="7" t="s">
        <v>120</v>
      </c>
      <c r="C92" s="8"/>
      <c r="D92" s="8"/>
      <c r="E92" s="8"/>
      <c r="F92" s="8"/>
      <c r="G92" s="8"/>
      <c r="H92" s="8"/>
      <c r="I92" s="8"/>
      <c r="J92" s="8"/>
      <c r="K92" s="8"/>
      <c r="L92" s="8"/>
      <c r="M92" s="8"/>
      <c r="N92" s="8"/>
      <c r="O92" s="8"/>
      <c r="P92" s="30"/>
      <c r="Q92" s="30"/>
      <c r="R92" s="30"/>
    </row>
    <row r="93" spans="1:18" ht="43.5" customHeight="1" x14ac:dyDescent="0.25">
      <c r="A93" s="62"/>
      <c r="B93" s="25" t="s">
        <v>51</v>
      </c>
      <c r="C93" s="25" t="s">
        <v>27</v>
      </c>
      <c r="D93" s="25"/>
      <c r="E93" s="25" t="s">
        <v>121</v>
      </c>
      <c r="F93" s="25" t="s">
        <v>16</v>
      </c>
      <c r="G93" s="2" t="s">
        <v>122</v>
      </c>
      <c r="H93" s="2" t="s">
        <v>17</v>
      </c>
      <c r="I93" s="2">
        <v>100</v>
      </c>
      <c r="J93" s="2" t="s">
        <v>18</v>
      </c>
      <c r="K93" s="3">
        <v>4900</v>
      </c>
      <c r="L93" s="2">
        <v>1</v>
      </c>
      <c r="M93" s="3">
        <f>L93*K93</f>
        <v>4900</v>
      </c>
      <c r="N93" s="38">
        <f>M93*1.17</f>
        <v>5733</v>
      </c>
      <c r="O93" s="15" t="s">
        <v>30</v>
      </c>
      <c r="P93" s="15" t="s">
        <v>22</v>
      </c>
      <c r="Q93" s="16"/>
      <c r="R93" s="17">
        <f>N93*(100-Q93)/100</f>
        <v>5733</v>
      </c>
    </row>
    <row r="94" spans="1:18" ht="15.6" x14ac:dyDescent="0.25">
      <c r="A94" s="62"/>
      <c r="B94" s="31"/>
      <c r="C94" s="31"/>
      <c r="D94" s="31"/>
      <c r="E94" s="31"/>
      <c r="F94" s="31"/>
      <c r="G94" s="44" t="s">
        <v>123</v>
      </c>
      <c r="H94" s="45" t="s">
        <v>17</v>
      </c>
      <c r="I94" s="45">
        <v>92</v>
      </c>
      <c r="J94" s="45" t="s">
        <v>18</v>
      </c>
      <c r="K94" s="46">
        <v>5500</v>
      </c>
      <c r="L94" s="53">
        <v>1</v>
      </c>
      <c r="M94" s="46">
        <f t="shared" ref="M94:M96" si="23">L94*K94</f>
        <v>5500</v>
      </c>
      <c r="N94" s="48">
        <f t="shared" ref="N94:N96" si="24">M94*1.17</f>
        <v>6435</v>
      </c>
      <c r="O94" s="18"/>
      <c r="P94" s="18"/>
      <c r="Q94" s="19"/>
      <c r="R94" s="21"/>
    </row>
    <row r="95" spans="1:18" ht="15.6" x14ac:dyDescent="0.25">
      <c r="A95" s="62"/>
      <c r="B95" s="31"/>
      <c r="C95" s="31"/>
      <c r="D95" s="31"/>
      <c r="E95" s="31"/>
      <c r="F95" s="31"/>
      <c r="G95" s="44" t="s">
        <v>124</v>
      </c>
      <c r="H95" s="45" t="s">
        <v>17</v>
      </c>
      <c r="I95" s="45">
        <v>92</v>
      </c>
      <c r="J95" s="45" t="s">
        <v>18</v>
      </c>
      <c r="K95" s="46">
        <v>5500</v>
      </c>
      <c r="L95" s="53">
        <v>1</v>
      </c>
      <c r="M95" s="46">
        <f t="shared" si="23"/>
        <v>5500</v>
      </c>
      <c r="N95" s="48">
        <f t="shared" si="24"/>
        <v>6435</v>
      </c>
      <c r="O95" s="18"/>
      <c r="P95" s="20"/>
      <c r="Q95" s="19"/>
      <c r="R95" s="21"/>
    </row>
    <row r="96" spans="1:18" ht="15.6" x14ac:dyDescent="0.25">
      <c r="A96" s="62"/>
      <c r="B96" s="31"/>
      <c r="C96" s="31"/>
      <c r="D96" s="31"/>
      <c r="E96" s="31"/>
      <c r="F96" s="31"/>
      <c r="G96" s="49" t="s">
        <v>125</v>
      </c>
      <c r="H96" s="45" t="s">
        <v>17</v>
      </c>
      <c r="I96" s="45">
        <v>79</v>
      </c>
      <c r="J96" s="45" t="s">
        <v>18</v>
      </c>
      <c r="K96" s="46">
        <v>7000</v>
      </c>
      <c r="L96" s="53">
        <v>1</v>
      </c>
      <c r="M96" s="46">
        <f t="shared" si="23"/>
        <v>7000</v>
      </c>
      <c r="N96" s="48">
        <f t="shared" si="24"/>
        <v>8189.9999999999991</v>
      </c>
      <c r="O96" s="18"/>
      <c r="P96" s="20"/>
      <c r="Q96" s="19"/>
      <c r="R96" s="21"/>
    </row>
    <row r="97" spans="1:18" ht="36.75" customHeight="1" x14ac:dyDescent="0.25">
      <c r="A97" s="36" t="s">
        <v>59</v>
      </c>
      <c r="B97" s="33"/>
      <c r="C97" s="33"/>
      <c r="D97" s="33"/>
      <c r="E97" s="33"/>
      <c r="F97" s="33"/>
      <c r="G97" s="33"/>
      <c r="H97" s="33"/>
      <c r="I97" s="33"/>
      <c r="J97" s="33"/>
      <c r="K97" s="33"/>
      <c r="L97" s="33"/>
      <c r="M97" s="33"/>
      <c r="N97" s="33"/>
      <c r="O97" s="33"/>
      <c r="P97" s="59"/>
      <c r="Q97" s="59"/>
      <c r="R97" s="59"/>
    </row>
    <row r="98" spans="1:18" ht="27.75" customHeight="1" x14ac:dyDescent="0.25">
      <c r="A98" s="61">
        <v>15</v>
      </c>
      <c r="B98" s="7" t="s">
        <v>126</v>
      </c>
      <c r="C98" s="8"/>
      <c r="D98" s="8"/>
      <c r="E98" s="8"/>
      <c r="F98" s="8"/>
      <c r="G98" s="8"/>
      <c r="H98" s="8"/>
      <c r="I98" s="8"/>
      <c r="J98" s="8"/>
      <c r="K98" s="8"/>
      <c r="L98" s="8"/>
      <c r="M98" s="8"/>
      <c r="N98" s="8"/>
      <c r="O98" s="8"/>
      <c r="P98" s="30"/>
      <c r="Q98" s="30"/>
      <c r="R98" s="30"/>
    </row>
    <row r="99" spans="1:18" ht="43.5" customHeight="1" x14ac:dyDescent="0.25">
      <c r="A99" s="62"/>
      <c r="B99" s="25" t="s">
        <v>51</v>
      </c>
      <c r="C99" s="25" t="s">
        <v>27</v>
      </c>
      <c r="D99" s="25"/>
      <c r="E99" s="25" t="s">
        <v>127</v>
      </c>
      <c r="F99" s="25" t="s">
        <v>16</v>
      </c>
      <c r="G99" s="2" t="s">
        <v>111</v>
      </c>
      <c r="H99" s="2" t="s">
        <v>17</v>
      </c>
      <c r="I99" s="2">
        <v>100</v>
      </c>
      <c r="J99" s="2" t="s">
        <v>18</v>
      </c>
      <c r="K99" s="76">
        <v>5000</v>
      </c>
      <c r="L99" s="2">
        <v>1</v>
      </c>
      <c r="M99" s="3">
        <f>L99*K99</f>
        <v>5000</v>
      </c>
      <c r="N99" s="38">
        <f>M99*1.17</f>
        <v>5850</v>
      </c>
      <c r="O99" s="15" t="s">
        <v>30</v>
      </c>
      <c r="P99" s="15" t="s">
        <v>22</v>
      </c>
      <c r="Q99" s="16"/>
      <c r="R99" s="17">
        <f>N99*(100-Q99)/100</f>
        <v>5850</v>
      </c>
    </row>
    <row r="100" spans="1:18" ht="15.6" x14ac:dyDescent="0.25">
      <c r="A100" s="62"/>
      <c r="B100" s="31"/>
      <c r="C100" s="31"/>
      <c r="D100" s="31"/>
      <c r="E100" s="31"/>
      <c r="F100" s="31"/>
      <c r="G100" s="44" t="s">
        <v>128</v>
      </c>
      <c r="H100" s="45" t="s">
        <v>17</v>
      </c>
      <c r="I100" s="45">
        <v>52</v>
      </c>
      <c r="J100" s="45" t="s">
        <v>18</v>
      </c>
      <c r="K100" s="56">
        <v>16000</v>
      </c>
      <c r="L100" s="53">
        <v>1</v>
      </c>
      <c r="M100" s="46">
        <f t="shared" ref="M100:M103" si="25">L100*K100</f>
        <v>16000</v>
      </c>
      <c r="N100" s="48">
        <f t="shared" ref="N100:N103" si="26">M100*1.17</f>
        <v>18720</v>
      </c>
      <c r="O100" s="18"/>
      <c r="P100" s="18"/>
      <c r="Q100" s="19"/>
      <c r="R100" s="21"/>
    </row>
    <row r="101" spans="1:18" ht="15.6" x14ac:dyDescent="0.25">
      <c r="A101" s="62"/>
      <c r="B101" s="31"/>
      <c r="C101" s="31"/>
      <c r="D101" s="31"/>
      <c r="E101" s="31"/>
      <c r="F101" s="31"/>
      <c r="G101" s="44" t="s">
        <v>129</v>
      </c>
      <c r="H101" s="45" t="s">
        <v>17</v>
      </c>
      <c r="I101" s="45">
        <v>49</v>
      </c>
      <c r="J101" s="45" t="s">
        <v>18</v>
      </c>
      <c r="K101" s="56">
        <v>18000</v>
      </c>
      <c r="L101" s="53">
        <v>1</v>
      </c>
      <c r="M101" s="46">
        <f t="shared" si="25"/>
        <v>18000</v>
      </c>
      <c r="N101" s="48">
        <f t="shared" si="26"/>
        <v>21060</v>
      </c>
      <c r="O101" s="18"/>
      <c r="P101" s="20"/>
      <c r="Q101" s="19"/>
      <c r="R101" s="21"/>
    </row>
    <row r="102" spans="1:18" ht="15.6" x14ac:dyDescent="0.25">
      <c r="A102" s="62"/>
      <c r="B102" s="31"/>
      <c r="C102" s="31"/>
      <c r="D102" s="31"/>
      <c r="E102" s="31"/>
      <c r="F102" s="31"/>
      <c r="G102" s="49" t="s">
        <v>130</v>
      </c>
      <c r="H102" s="45" t="s">
        <v>17</v>
      </c>
      <c r="I102" s="45">
        <v>49</v>
      </c>
      <c r="J102" s="45" t="s">
        <v>18</v>
      </c>
      <c r="K102" s="56">
        <v>18000</v>
      </c>
      <c r="L102" s="53">
        <v>1</v>
      </c>
      <c r="M102" s="46">
        <f t="shared" si="25"/>
        <v>18000</v>
      </c>
      <c r="N102" s="48">
        <f t="shared" si="26"/>
        <v>21060</v>
      </c>
      <c r="O102" s="18"/>
      <c r="P102" s="20"/>
      <c r="Q102" s="19"/>
      <c r="R102" s="21"/>
    </row>
    <row r="103" spans="1:18" ht="15.6" x14ac:dyDescent="0.25">
      <c r="A103" s="62"/>
      <c r="B103" s="31"/>
      <c r="C103" s="31"/>
      <c r="D103" s="31"/>
      <c r="E103" s="31"/>
      <c r="F103" s="31"/>
      <c r="G103" s="44" t="s">
        <v>131</v>
      </c>
      <c r="H103" s="45" t="s">
        <v>17</v>
      </c>
      <c r="I103" s="45">
        <v>48</v>
      </c>
      <c r="J103" s="45" t="s">
        <v>18</v>
      </c>
      <c r="K103" s="56">
        <v>20000</v>
      </c>
      <c r="L103" s="53">
        <v>1</v>
      </c>
      <c r="M103" s="46">
        <f t="shared" si="25"/>
        <v>20000</v>
      </c>
      <c r="N103" s="48">
        <f t="shared" si="26"/>
        <v>23400</v>
      </c>
      <c r="O103" s="18"/>
      <c r="P103" s="20"/>
      <c r="Q103" s="23"/>
      <c r="R103" s="24"/>
    </row>
    <row r="104" spans="1:18" ht="45.75" customHeight="1" x14ac:dyDescent="0.25">
      <c r="A104" s="36" t="s">
        <v>59</v>
      </c>
      <c r="B104" s="33"/>
      <c r="C104" s="33"/>
      <c r="D104" s="33"/>
      <c r="E104" s="33"/>
      <c r="F104" s="33"/>
      <c r="G104" s="33"/>
      <c r="H104" s="33"/>
      <c r="I104" s="33"/>
      <c r="J104" s="33"/>
      <c r="K104" s="33"/>
      <c r="L104" s="33"/>
      <c r="M104" s="33"/>
      <c r="N104" s="33"/>
      <c r="O104" s="33"/>
      <c r="P104" s="59"/>
      <c r="Q104" s="59"/>
      <c r="R104" s="59"/>
    </row>
    <row r="105" spans="1:18" ht="15.6" x14ac:dyDescent="0.25">
      <c r="A105" s="61">
        <v>16</v>
      </c>
      <c r="B105" s="7" t="s">
        <v>132</v>
      </c>
      <c r="C105" s="8"/>
      <c r="D105" s="8"/>
      <c r="E105" s="8"/>
      <c r="F105" s="8"/>
      <c r="G105" s="8"/>
      <c r="H105" s="8"/>
      <c r="I105" s="8"/>
      <c r="J105" s="8"/>
      <c r="K105" s="8"/>
      <c r="L105" s="8"/>
      <c r="M105" s="8"/>
      <c r="N105" s="8"/>
      <c r="O105" s="8"/>
      <c r="P105" s="30"/>
      <c r="Q105" s="30"/>
      <c r="R105" s="30"/>
    </row>
    <row r="106" spans="1:18" ht="60" x14ac:dyDescent="0.25">
      <c r="A106" s="62"/>
      <c r="B106" s="25" t="s">
        <v>51</v>
      </c>
      <c r="C106" s="25" t="s">
        <v>27</v>
      </c>
      <c r="D106" s="25"/>
      <c r="E106" s="25" t="s">
        <v>133</v>
      </c>
      <c r="F106" s="25" t="s">
        <v>16</v>
      </c>
      <c r="G106" s="2" t="s">
        <v>134</v>
      </c>
      <c r="H106" s="2" t="s">
        <v>17</v>
      </c>
      <c r="I106" s="2">
        <v>100</v>
      </c>
      <c r="J106" s="2" t="s">
        <v>18</v>
      </c>
      <c r="K106" s="76">
        <v>4000</v>
      </c>
      <c r="L106" s="2">
        <v>1</v>
      </c>
      <c r="M106" s="3">
        <f>L106*K106</f>
        <v>4000</v>
      </c>
      <c r="N106" s="38">
        <f>M106*1.17</f>
        <v>4680</v>
      </c>
      <c r="O106" s="15"/>
      <c r="P106" s="15"/>
      <c r="Q106" s="16"/>
      <c r="R106" s="17">
        <f>N106*(100-Q106)/100</f>
        <v>4680</v>
      </c>
    </row>
    <row r="107" spans="1:18" ht="78" x14ac:dyDescent="0.25">
      <c r="A107" s="62"/>
      <c r="B107" s="31"/>
      <c r="C107" s="31"/>
      <c r="D107" s="31"/>
      <c r="E107" s="31"/>
      <c r="F107" s="31"/>
      <c r="G107" s="44" t="s">
        <v>135</v>
      </c>
      <c r="H107" s="45" t="s">
        <v>17</v>
      </c>
      <c r="I107" s="45">
        <v>69</v>
      </c>
      <c r="J107" s="45" t="s">
        <v>18</v>
      </c>
      <c r="K107" s="56">
        <v>7200</v>
      </c>
      <c r="L107" s="53">
        <v>1</v>
      </c>
      <c r="M107" s="46">
        <f t="shared" ref="M107:M108" si="27">L107*K107</f>
        <v>7200</v>
      </c>
      <c r="N107" s="48">
        <f t="shared" ref="N107:N108" si="28">M107*1.17</f>
        <v>8424</v>
      </c>
      <c r="O107" s="18" t="s">
        <v>30</v>
      </c>
      <c r="P107" s="18" t="s">
        <v>22</v>
      </c>
      <c r="Q107" s="19"/>
      <c r="R107" s="21"/>
    </row>
    <row r="108" spans="1:18" ht="15.6" x14ac:dyDescent="0.25">
      <c r="A108" s="62"/>
      <c r="B108" s="31"/>
      <c r="C108" s="31"/>
      <c r="D108" s="31"/>
      <c r="E108" s="31"/>
      <c r="F108" s="31"/>
      <c r="G108" s="44" t="s">
        <v>136</v>
      </c>
      <c r="H108" s="45" t="s">
        <v>17</v>
      </c>
      <c r="I108" s="45">
        <v>67</v>
      </c>
      <c r="J108" s="45" t="s">
        <v>18</v>
      </c>
      <c r="K108" s="56">
        <v>7500</v>
      </c>
      <c r="L108" s="53">
        <v>1</v>
      </c>
      <c r="M108" s="46">
        <f t="shared" si="27"/>
        <v>7500</v>
      </c>
      <c r="N108" s="48">
        <f t="shared" si="28"/>
        <v>8775</v>
      </c>
      <c r="O108" s="18"/>
      <c r="P108" s="20"/>
      <c r="Q108" s="19"/>
      <c r="R108" s="21"/>
    </row>
    <row r="109" spans="1:18" ht="38.25" customHeight="1" x14ac:dyDescent="0.25">
      <c r="A109" s="36" t="s">
        <v>59</v>
      </c>
      <c r="B109" s="33"/>
      <c r="C109" s="33"/>
      <c r="D109" s="33"/>
      <c r="E109" s="33"/>
      <c r="F109" s="33"/>
      <c r="G109" s="33"/>
      <c r="H109" s="33"/>
      <c r="I109" s="33"/>
      <c r="J109" s="33"/>
      <c r="K109" s="33"/>
      <c r="L109" s="33"/>
      <c r="M109" s="33"/>
      <c r="N109" s="33"/>
      <c r="O109" s="33"/>
      <c r="P109" s="59"/>
      <c r="Q109" s="59"/>
      <c r="R109" s="59"/>
    </row>
    <row r="110" spans="1:18" ht="15.6" x14ac:dyDescent="0.25">
      <c r="A110" s="61">
        <v>17</v>
      </c>
      <c r="B110" s="7" t="s">
        <v>137</v>
      </c>
      <c r="C110" s="8"/>
      <c r="D110" s="8"/>
      <c r="E110" s="8"/>
      <c r="F110" s="8"/>
      <c r="G110" s="8"/>
      <c r="H110" s="8"/>
      <c r="I110" s="8"/>
      <c r="J110" s="8"/>
      <c r="K110" s="8"/>
      <c r="L110" s="8"/>
      <c r="M110" s="8"/>
      <c r="N110" s="8"/>
      <c r="O110" s="8"/>
      <c r="P110" s="30"/>
      <c r="Q110" s="30"/>
      <c r="R110" s="30"/>
    </row>
    <row r="111" spans="1:18" ht="60" x14ac:dyDescent="0.25">
      <c r="A111" s="62"/>
      <c r="B111" s="25" t="s">
        <v>51</v>
      </c>
      <c r="C111" s="25" t="s">
        <v>27</v>
      </c>
      <c r="D111" s="25"/>
      <c r="E111" s="25" t="s">
        <v>138</v>
      </c>
      <c r="F111" s="25" t="s">
        <v>16</v>
      </c>
      <c r="G111" s="2" t="s">
        <v>139</v>
      </c>
      <c r="H111" s="2" t="s">
        <v>17</v>
      </c>
      <c r="I111" s="2">
        <v>100</v>
      </c>
      <c r="J111" s="2" t="s">
        <v>18</v>
      </c>
      <c r="K111" s="76">
        <v>10000</v>
      </c>
      <c r="L111" s="2">
        <v>1</v>
      </c>
      <c r="M111" s="3">
        <f>L111*K111</f>
        <v>10000</v>
      </c>
      <c r="N111" s="38">
        <f>M111*1.17</f>
        <v>11700</v>
      </c>
      <c r="O111" s="15"/>
      <c r="P111" s="15"/>
      <c r="Q111" s="16"/>
      <c r="R111" s="17">
        <f>N111*(100-Q111)/100</f>
        <v>11700</v>
      </c>
    </row>
    <row r="112" spans="1:18" ht="78" x14ac:dyDescent="0.25">
      <c r="A112" s="62"/>
      <c r="B112" s="31"/>
      <c r="C112" s="31"/>
      <c r="D112" s="31"/>
      <c r="E112" s="31"/>
      <c r="F112" s="31"/>
      <c r="G112" s="44" t="s">
        <v>140</v>
      </c>
      <c r="H112" s="45" t="s">
        <v>17</v>
      </c>
      <c r="I112" s="45">
        <v>67</v>
      </c>
      <c r="J112" s="45" t="s">
        <v>18</v>
      </c>
      <c r="K112" s="56">
        <v>19000</v>
      </c>
      <c r="L112" s="53">
        <v>1</v>
      </c>
      <c r="M112" s="46">
        <f t="shared" ref="M112:M114" si="29">L112*K112</f>
        <v>19000</v>
      </c>
      <c r="N112" s="48">
        <f t="shared" ref="N112:N114" si="30">M112*1.17</f>
        <v>22230</v>
      </c>
      <c r="O112" s="18" t="s">
        <v>30</v>
      </c>
      <c r="P112" s="18" t="s">
        <v>22</v>
      </c>
      <c r="Q112" s="19"/>
      <c r="R112" s="21"/>
    </row>
    <row r="113" spans="1:18" ht="15.6" x14ac:dyDescent="0.25">
      <c r="A113" s="62"/>
      <c r="B113" s="31"/>
      <c r="C113" s="31"/>
      <c r="D113" s="31"/>
      <c r="E113" s="31"/>
      <c r="F113" s="31"/>
      <c r="G113" s="44" t="s">
        <v>141</v>
      </c>
      <c r="H113" s="45" t="s">
        <v>17</v>
      </c>
      <c r="I113" s="45">
        <v>58</v>
      </c>
      <c r="J113" s="45" t="s">
        <v>18</v>
      </c>
      <c r="K113" s="56">
        <v>25000</v>
      </c>
      <c r="L113" s="53">
        <v>1</v>
      </c>
      <c r="M113" s="46">
        <f t="shared" si="29"/>
        <v>25000</v>
      </c>
      <c r="N113" s="48">
        <f t="shared" si="30"/>
        <v>29250</v>
      </c>
      <c r="O113" s="18"/>
      <c r="P113" s="20"/>
      <c r="Q113" s="19"/>
      <c r="R113" s="21"/>
    </row>
    <row r="114" spans="1:18" ht="15.6" x14ac:dyDescent="0.25">
      <c r="A114" s="62"/>
      <c r="B114" s="31"/>
      <c r="C114" s="31"/>
      <c r="D114" s="31"/>
      <c r="E114" s="31"/>
      <c r="F114" s="31"/>
      <c r="G114" s="49" t="s">
        <v>142</v>
      </c>
      <c r="H114" s="45" t="s">
        <v>17</v>
      </c>
      <c r="I114" s="45">
        <v>45</v>
      </c>
      <c r="J114" s="45" t="s">
        <v>18</v>
      </c>
      <c r="K114" s="56">
        <v>47500</v>
      </c>
      <c r="L114" s="53">
        <v>1</v>
      </c>
      <c r="M114" s="46">
        <f t="shared" si="29"/>
        <v>47500</v>
      </c>
      <c r="N114" s="48">
        <f t="shared" si="30"/>
        <v>55575</v>
      </c>
      <c r="O114" s="18"/>
      <c r="P114" s="20"/>
      <c r="Q114" s="54"/>
      <c r="R114" s="21"/>
    </row>
    <row r="115" spans="1:18" ht="37.5" customHeight="1" x14ac:dyDescent="0.25">
      <c r="A115" s="36" t="s">
        <v>59</v>
      </c>
      <c r="B115" s="33"/>
      <c r="C115" s="33"/>
      <c r="D115" s="33"/>
      <c r="E115" s="33"/>
      <c r="F115" s="33"/>
      <c r="G115" s="33"/>
      <c r="H115" s="33"/>
      <c r="I115" s="33"/>
      <c r="J115" s="33"/>
      <c r="K115" s="33"/>
      <c r="L115" s="33"/>
      <c r="M115" s="33"/>
      <c r="N115" s="33"/>
      <c r="O115" s="33"/>
      <c r="P115" s="59"/>
      <c r="Q115" s="59"/>
      <c r="R115" s="59"/>
    </row>
    <row r="116" spans="1:18" ht="15.6" x14ac:dyDescent="0.25">
      <c r="A116" s="61">
        <v>18</v>
      </c>
      <c r="B116" s="7" t="s">
        <v>143</v>
      </c>
      <c r="C116" s="8"/>
      <c r="D116" s="8"/>
      <c r="E116" s="8"/>
      <c r="F116" s="8"/>
      <c r="G116" s="8"/>
      <c r="H116" s="8"/>
      <c r="I116" s="8"/>
      <c r="J116" s="8"/>
      <c r="K116" s="8"/>
      <c r="L116" s="8"/>
      <c r="M116" s="8"/>
      <c r="N116" s="8"/>
      <c r="O116" s="8"/>
      <c r="P116" s="30"/>
      <c r="Q116" s="30"/>
      <c r="R116" s="30"/>
    </row>
    <row r="117" spans="1:18" ht="24.75" customHeight="1" x14ac:dyDescent="0.25">
      <c r="A117" s="62"/>
      <c r="B117" s="25" t="s">
        <v>51</v>
      </c>
      <c r="C117" s="25" t="s">
        <v>27</v>
      </c>
      <c r="D117" s="25"/>
      <c r="E117" s="25" t="s">
        <v>144</v>
      </c>
      <c r="F117" s="25" t="s">
        <v>16</v>
      </c>
      <c r="G117" s="2" t="s">
        <v>145</v>
      </c>
      <c r="H117" s="2" t="s">
        <v>17</v>
      </c>
      <c r="I117" s="2">
        <v>100</v>
      </c>
      <c r="J117" s="2" t="s">
        <v>18</v>
      </c>
      <c r="K117" s="76">
        <v>35000</v>
      </c>
      <c r="L117" s="2">
        <v>1</v>
      </c>
      <c r="M117" s="3">
        <f>L117*K117</f>
        <v>35000</v>
      </c>
      <c r="N117" s="38">
        <f>M117*1.17</f>
        <v>40950</v>
      </c>
      <c r="O117" s="15"/>
      <c r="P117" s="15"/>
      <c r="Q117" s="16"/>
      <c r="R117" s="17">
        <f>N117*(100-Q117)/100</f>
        <v>40950</v>
      </c>
    </row>
    <row r="118" spans="1:18" ht="18" customHeight="1" x14ac:dyDescent="0.25">
      <c r="A118" s="62"/>
      <c r="B118" s="31"/>
      <c r="C118" s="31"/>
      <c r="D118" s="31"/>
      <c r="E118" s="31"/>
      <c r="F118" s="31"/>
      <c r="G118" s="44" t="s">
        <v>146</v>
      </c>
      <c r="H118" s="45" t="s">
        <v>17</v>
      </c>
      <c r="I118" s="45">
        <v>88</v>
      </c>
      <c r="J118" s="45" t="s">
        <v>18</v>
      </c>
      <c r="K118" s="56">
        <v>42390</v>
      </c>
      <c r="L118" s="53">
        <v>1</v>
      </c>
      <c r="M118" s="46">
        <f t="shared" ref="M118:M119" si="31">L118*K118</f>
        <v>42390</v>
      </c>
      <c r="N118" s="48">
        <f t="shared" ref="N118:N119" si="32">M118*1.17</f>
        <v>49596.299999999996</v>
      </c>
      <c r="O118" s="18" t="s">
        <v>30</v>
      </c>
      <c r="P118" s="18" t="s">
        <v>22</v>
      </c>
      <c r="Q118" s="19"/>
      <c r="R118" s="21"/>
    </row>
    <row r="119" spans="1:18" ht="15.6" x14ac:dyDescent="0.25">
      <c r="A119" s="62"/>
      <c r="B119" s="31"/>
      <c r="C119" s="31"/>
      <c r="D119" s="31"/>
      <c r="E119" s="31"/>
      <c r="F119" s="31"/>
      <c r="G119" s="44" t="s">
        <v>147</v>
      </c>
      <c r="H119" s="45" t="s">
        <v>17</v>
      </c>
      <c r="I119" s="45">
        <v>57</v>
      </c>
      <c r="J119" s="45" t="s">
        <v>18</v>
      </c>
      <c r="K119" s="56">
        <v>92000</v>
      </c>
      <c r="L119" s="53">
        <v>1</v>
      </c>
      <c r="M119" s="46">
        <f t="shared" si="31"/>
        <v>92000</v>
      </c>
      <c r="N119" s="48">
        <f t="shared" si="32"/>
        <v>107640</v>
      </c>
      <c r="O119" s="18"/>
      <c r="P119" s="20"/>
      <c r="Q119" s="19"/>
      <c r="R119" s="21"/>
    </row>
    <row r="120" spans="1:18" ht="15.6" x14ac:dyDescent="0.25">
      <c r="A120" s="62"/>
      <c r="B120" s="31"/>
      <c r="C120" s="31"/>
      <c r="D120" s="31"/>
      <c r="E120" s="31"/>
      <c r="F120" s="31"/>
      <c r="G120" s="44"/>
      <c r="H120" s="45"/>
      <c r="I120" s="45"/>
      <c r="J120" s="45"/>
      <c r="K120" s="57"/>
      <c r="L120" s="46"/>
      <c r="M120" s="46"/>
      <c r="N120" s="48"/>
      <c r="O120" s="18"/>
      <c r="P120" s="20"/>
      <c r="Q120" s="23"/>
      <c r="R120" s="24"/>
    </row>
    <row r="121" spans="1:18" ht="43.5" customHeight="1" x14ac:dyDescent="0.25">
      <c r="A121" s="36" t="s">
        <v>59</v>
      </c>
      <c r="B121" s="33"/>
      <c r="C121" s="33"/>
      <c r="D121" s="33"/>
      <c r="E121" s="33"/>
      <c r="F121" s="33"/>
      <c r="G121" s="33"/>
      <c r="H121" s="33"/>
      <c r="I121" s="33"/>
      <c r="J121" s="33"/>
      <c r="K121" s="33"/>
      <c r="L121" s="33"/>
      <c r="M121" s="33"/>
      <c r="N121" s="33"/>
      <c r="O121" s="33"/>
      <c r="P121" s="59"/>
      <c r="Q121" s="59"/>
      <c r="R121" s="59"/>
    </row>
    <row r="122" spans="1:18" ht="15.6" x14ac:dyDescent="0.25">
      <c r="A122" s="61">
        <v>19</v>
      </c>
      <c r="B122" s="7" t="s">
        <v>148</v>
      </c>
      <c r="C122" s="8"/>
      <c r="D122" s="8"/>
      <c r="E122" s="8"/>
      <c r="F122" s="8"/>
      <c r="G122" s="8"/>
      <c r="H122" s="8"/>
      <c r="I122" s="8"/>
      <c r="J122" s="8"/>
      <c r="K122" s="8"/>
      <c r="L122" s="8"/>
      <c r="M122" s="8"/>
      <c r="N122" s="8"/>
      <c r="O122" s="8"/>
      <c r="P122" s="30"/>
      <c r="Q122" s="30"/>
      <c r="R122" s="30"/>
    </row>
    <row r="123" spans="1:18" ht="15.75" customHeight="1" x14ac:dyDescent="0.25">
      <c r="A123" s="62"/>
      <c r="B123" s="25" t="s">
        <v>51</v>
      </c>
      <c r="C123" s="25" t="s">
        <v>27</v>
      </c>
      <c r="D123" s="25"/>
      <c r="E123" s="25" t="s">
        <v>149</v>
      </c>
      <c r="F123" s="25" t="s">
        <v>16</v>
      </c>
      <c r="G123" s="2" t="s">
        <v>150</v>
      </c>
      <c r="H123" s="2" t="s">
        <v>17</v>
      </c>
      <c r="I123" s="2">
        <v>100</v>
      </c>
      <c r="J123" s="2" t="s">
        <v>18</v>
      </c>
      <c r="K123" s="3">
        <v>20000</v>
      </c>
      <c r="L123" s="2">
        <v>1</v>
      </c>
      <c r="M123" s="3">
        <f>L123*K123</f>
        <v>20000</v>
      </c>
      <c r="N123" s="38">
        <f>M123*1.17</f>
        <v>23400</v>
      </c>
      <c r="O123" s="15"/>
      <c r="P123" s="15"/>
      <c r="Q123" s="16"/>
      <c r="R123" s="17">
        <f>N123*(100-Q123)/100</f>
        <v>23400</v>
      </c>
    </row>
    <row r="124" spans="1:18" ht="78" x14ac:dyDescent="0.25">
      <c r="A124" s="62"/>
      <c r="B124" s="31"/>
      <c r="C124" s="31"/>
      <c r="D124" s="31"/>
      <c r="E124" s="31"/>
      <c r="F124" s="31"/>
      <c r="G124" s="44" t="s">
        <v>151</v>
      </c>
      <c r="H124" s="45" t="s">
        <v>17</v>
      </c>
      <c r="I124" s="45">
        <v>82</v>
      </c>
      <c r="J124" s="45" t="s">
        <v>18</v>
      </c>
      <c r="K124" s="46">
        <v>27000</v>
      </c>
      <c r="L124" s="53">
        <v>1</v>
      </c>
      <c r="M124" s="46">
        <f t="shared" ref="M124:M127" si="33">L124*K124</f>
        <v>27000</v>
      </c>
      <c r="N124" s="48">
        <f t="shared" ref="N124:N127" si="34">M124*1.17</f>
        <v>31589.999999999996</v>
      </c>
      <c r="O124" s="18" t="s">
        <v>30</v>
      </c>
      <c r="P124" s="18" t="s">
        <v>22</v>
      </c>
      <c r="Q124" s="19"/>
      <c r="R124" s="21"/>
    </row>
    <row r="125" spans="1:18" ht="15.6" x14ac:dyDescent="0.25">
      <c r="A125" s="62"/>
      <c r="B125" s="31"/>
      <c r="C125" s="31"/>
      <c r="D125" s="31"/>
      <c r="E125" s="31"/>
      <c r="F125" s="31"/>
      <c r="G125" s="44" t="s">
        <v>152</v>
      </c>
      <c r="H125" s="45" t="s">
        <v>17</v>
      </c>
      <c r="I125" s="45">
        <v>65</v>
      </c>
      <c r="J125" s="45" t="s">
        <v>18</v>
      </c>
      <c r="K125" s="46">
        <v>40000</v>
      </c>
      <c r="L125" s="53">
        <v>1</v>
      </c>
      <c r="M125" s="46">
        <f t="shared" si="33"/>
        <v>40000</v>
      </c>
      <c r="N125" s="48">
        <f t="shared" si="34"/>
        <v>46800</v>
      </c>
      <c r="O125" s="18"/>
      <c r="P125" s="20"/>
      <c r="Q125" s="19"/>
      <c r="R125" s="21"/>
    </row>
    <row r="126" spans="1:18" ht="15.6" x14ac:dyDescent="0.25">
      <c r="A126" s="62"/>
      <c r="B126" s="31"/>
      <c r="C126" s="31"/>
      <c r="D126" s="31"/>
      <c r="E126" s="31"/>
      <c r="F126" s="31"/>
      <c r="G126" s="49" t="s">
        <v>153</v>
      </c>
      <c r="H126" s="45" t="s">
        <v>17</v>
      </c>
      <c r="I126" s="45">
        <v>58</v>
      </c>
      <c r="J126" s="45" t="s">
        <v>18</v>
      </c>
      <c r="K126" s="46">
        <v>50000</v>
      </c>
      <c r="L126" s="53">
        <v>1</v>
      </c>
      <c r="M126" s="46">
        <f t="shared" si="33"/>
        <v>50000</v>
      </c>
      <c r="N126" s="48">
        <f t="shared" si="34"/>
        <v>58500</v>
      </c>
      <c r="O126" s="18"/>
      <c r="P126" s="20"/>
      <c r="Q126" s="19"/>
      <c r="R126" s="21"/>
    </row>
    <row r="127" spans="1:18" ht="15.6" x14ac:dyDescent="0.25">
      <c r="A127" s="62"/>
      <c r="B127" s="31"/>
      <c r="C127" s="31"/>
      <c r="D127" s="31"/>
      <c r="E127" s="31"/>
      <c r="F127" s="31"/>
      <c r="G127" s="44" t="s">
        <v>154</v>
      </c>
      <c r="H127" s="45" t="s">
        <v>17</v>
      </c>
      <c r="I127" s="45">
        <v>49</v>
      </c>
      <c r="J127" s="45" t="s">
        <v>18</v>
      </c>
      <c r="K127" s="46">
        <v>75000</v>
      </c>
      <c r="L127" s="53">
        <v>1</v>
      </c>
      <c r="M127" s="46">
        <f t="shared" si="33"/>
        <v>75000</v>
      </c>
      <c r="N127" s="48">
        <f t="shared" si="34"/>
        <v>87750</v>
      </c>
      <c r="O127" s="18"/>
      <c r="P127" s="20"/>
      <c r="Q127" s="23"/>
      <c r="R127" s="24"/>
    </row>
    <row r="128" spans="1:18" ht="33" customHeight="1" x14ac:dyDescent="0.25">
      <c r="A128" s="36" t="s">
        <v>59</v>
      </c>
      <c r="B128" s="33"/>
      <c r="C128" s="33"/>
      <c r="D128" s="33"/>
      <c r="E128" s="33"/>
      <c r="F128" s="33"/>
      <c r="G128" s="33"/>
      <c r="H128" s="33"/>
      <c r="I128" s="33"/>
      <c r="J128" s="33"/>
      <c r="K128" s="33"/>
      <c r="L128" s="33"/>
      <c r="M128" s="33"/>
      <c r="N128" s="33"/>
      <c r="O128" s="33"/>
      <c r="P128" s="59"/>
      <c r="Q128" s="59"/>
      <c r="R128" s="59"/>
    </row>
    <row r="129" spans="1:19" ht="15.6" x14ac:dyDescent="0.25">
      <c r="A129" s="61">
        <v>20</v>
      </c>
      <c r="B129" s="7" t="s">
        <v>155</v>
      </c>
      <c r="C129" s="8"/>
      <c r="D129" s="8"/>
      <c r="E129" s="8"/>
      <c r="F129" s="8"/>
      <c r="G129" s="8"/>
      <c r="H129" s="8"/>
      <c r="I129" s="8"/>
      <c r="J129" s="8"/>
      <c r="K129" s="8"/>
      <c r="L129" s="8"/>
      <c r="M129" s="8"/>
      <c r="N129" s="8"/>
      <c r="O129" s="8"/>
      <c r="P129" s="30"/>
      <c r="Q129" s="30"/>
      <c r="R129" s="30"/>
    </row>
    <row r="130" spans="1:19" ht="60" x14ac:dyDescent="0.25">
      <c r="A130" s="62"/>
      <c r="B130" s="25" t="s">
        <v>51</v>
      </c>
      <c r="C130" s="25" t="s">
        <v>27</v>
      </c>
      <c r="D130" s="25"/>
      <c r="E130" s="25" t="s">
        <v>156</v>
      </c>
      <c r="F130" s="25" t="s">
        <v>16</v>
      </c>
      <c r="G130" s="2" t="s">
        <v>157</v>
      </c>
      <c r="H130" s="2" t="s">
        <v>17</v>
      </c>
      <c r="I130" s="2">
        <v>100</v>
      </c>
      <c r="J130" s="2" t="s">
        <v>18</v>
      </c>
      <c r="K130" s="76">
        <v>23000</v>
      </c>
      <c r="L130" s="2">
        <v>1</v>
      </c>
      <c r="M130" s="3">
        <f>L130*K130</f>
        <v>23000</v>
      </c>
      <c r="N130" s="38">
        <f>M130*1.17</f>
        <v>26910</v>
      </c>
      <c r="O130" s="15"/>
      <c r="P130" s="15"/>
      <c r="Q130" s="16"/>
      <c r="R130" s="17">
        <f>N130*(100-Q130)/100</f>
        <v>26910</v>
      </c>
    </row>
    <row r="131" spans="1:19" ht="15.6" x14ac:dyDescent="0.25">
      <c r="A131" s="62"/>
      <c r="B131" s="31"/>
      <c r="C131" s="31"/>
      <c r="D131" s="31"/>
      <c r="E131" s="31"/>
      <c r="F131" s="31"/>
      <c r="G131" s="44" t="s">
        <v>158</v>
      </c>
      <c r="H131" s="45" t="s">
        <v>17</v>
      </c>
      <c r="I131" s="45">
        <v>94</v>
      </c>
      <c r="J131" s="45" t="s">
        <v>18</v>
      </c>
      <c r="K131" s="56">
        <v>25000</v>
      </c>
      <c r="L131" s="53">
        <v>1</v>
      </c>
      <c r="M131" s="46">
        <f t="shared" ref="M131:M132" si="35">L131*K131</f>
        <v>25000</v>
      </c>
      <c r="N131" s="48">
        <f t="shared" ref="N131:N132" si="36">M131*1.17</f>
        <v>29250</v>
      </c>
      <c r="O131" s="18"/>
      <c r="P131" s="18" t="s">
        <v>22</v>
      </c>
      <c r="Q131" s="19"/>
      <c r="R131" s="21"/>
    </row>
    <row r="132" spans="1:19" ht="78" x14ac:dyDescent="0.25">
      <c r="A132" s="62"/>
      <c r="B132" s="31"/>
      <c r="C132" s="31"/>
      <c r="D132" s="31"/>
      <c r="E132" s="31"/>
      <c r="F132" s="31"/>
      <c r="G132" s="44" t="s">
        <v>159</v>
      </c>
      <c r="H132" s="45" t="s">
        <v>17</v>
      </c>
      <c r="I132" s="45">
        <v>86</v>
      </c>
      <c r="J132" s="45" t="s">
        <v>18</v>
      </c>
      <c r="K132" s="56">
        <v>29000</v>
      </c>
      <c r="L132" s="53">
        <v>1</v>
      </c>
      <c r="M132" s="46">
        <f t="shared" si="35"/>
        <v>29000</v>
      </c>
      <c r="N132" s="48">
        <f t="shared" si="36"/>
        <v>33930</v>
      </c>
      <c r="O132" s="18" t="s">
        <v>30</v>
      </c>
      <c r="P132" s="20"/>
      <c r="Q132" s="19"/>
      <c r="R132" s="21"/>
    </row>
    <row r="133" spans="1:19" ht="35.25" customHeight="1" x14ac:dyDescent="0.25">
      <c r="A133" s="36" t="s">
        <v>59</v>
      </c>
      <c r="B133" s="33"/>
      <c r="C133" s="33"/>
      <c r="D133" s="33"/>
      <c r="E133" s="33"/>
      <c r="F133" s="33"/>
      <c r="G133" s="33"/>
      <c r="H133" s="33"/>
      <c r="I133" s="33"/>
      <c r="J133" s="33"/>
      <c r="K133" s="33"/>
      <c r="L133" s="33"/>
      <c r="M133" s="33"/>
      <c r="N133" s="33"/>
      <c r="O133" s="33"/>
      <c r="P133" s="59"/>
      <c r="Q133" s="59"/>
      <c r="R133" s="59"/>
    </row>
    <row r="134" spans="1:19" ht="15.6" x14ac:dyDescent="0.25">
      <c r="A134" s="61">
        <v>21</v>
      </c>
      <c r="B134" s="7" t="s">
        <v>160</v>
      </c>
      <c r="C134" s="8"/>
      <c r="D134" s="8"/>
      <c r="E134" s="8"/>
      <c r="F134" s="8"/>
      <c r="G134" s="8"/>
      <c r="H134" s="8"/>
      <c r="I134" s="8"/>
      <c r="J134" s="8"/>
      <c r="K134" s="8"/>
      <c r="L134" s="8"/>
      <c r="M134" s="8"/>
      <c r="N134" s="8"/>
      <c r="O134" s="8"/>
      <c r="P134" s="30"/>
      <c r="Q134" s="30"/>
      <c r="R134" s="30"/>
    </row>
    <row r="135" spans="1:19" ht="60" x14ac:dyDescent="0.25">
      <c r="A135" s="62"/>
      <c r="B135" s="25" t="s">
        <v>51</v>
      </c>
      <c r="C135" s="25" t="s">
        <v>27</v>
      </c>
      <c r="D135" s="25"/>
      <c r="E135" s="25" t="s">
        <v>161</v>
      </c>
      <c r="F135" s="25" t="s">
        <v>16</v>
      </c>
      <c r="G135" s="2" t="s">
        <v>162</v>
      </c>
      <c r="H135" s="2" t="s">
        <v>17</v>
      </c>
      <c r="I135" s="2">
        <v>100</v>
      </c>
      <c r="J135" s="2" t="s">
        <v>18</v>
      </c>
      <c r="K135" s="76">
        <v>69500</v>
      </c>
      <c r="L135" s="2">
        <v>1</v>
      </c>
      <c r="M135" s="3">
        <f>L135*K135</f>
        <v>69500</v>
      </c>
      <c r="N135" s="38">
        <f>M135*1.17</f>
        <v>81315</v>
      </c>
      <c r="O135" s="15"/>
      <c r="P135" s="15"/>
      <c r="Q135" s="16"/>
      <c r="R135" s="17">
        <f>N135*(100-Q135)/100</f>
        <v>81315</v>
      </c>
    </row>
    <row r="136" spans="1:19" ht="78" x14ac:dyDescent="0.25">
      <c r="A136" s="62"/>
      <c r="B136" s="31"/>
      <c r="C136" s="31"/>
      <c r="D136" s="31"/>
      <c r="E136" s="31"/>
      <c r="F136" s="31"/>
      <c r="G136" s="44" t="s">
        <v>163</v>
      </c>
      <c r="H136" s="45" t="s">
        <v>17</v>
      </c>
      <c r="I136" s="45">
        <v>88</v>
      </c>
      <c r="J136" s="45" t="s">
        <v>18</v>
      </c>
      <c r="K136" s="56">
        <v>41145</v>
      </c>
      <c r="L136" s="53">
        <v>1</v>
      </c>
      <c r="M136" s="46">
        <f t="shared" ref="M136:M137" si="37">L136*K136</f>
        <v>41145</v>
      </c>
      <c r="N136" s="48">
        <f t="shared" ref="N136:N137" si="38">M136*1.17</f>
        <v>48139.649999999994</v>
      </c>
      <c r="O136" s="18" t="s">
        <v>30</v>
      </c>
      <c r="P136" s="18" t="s">
        <v>22</v>
      </c>
      <c r="Q136" s="19"/>
      <c r="R136" s="21"/>
    </row>
    <row r="137" spans="1:19" ht="15.6" x14ac:dyDescent="0.25">
      <c r="A137" s="62"/>
      <c r="B137" s="31"/>
      <c r="C137" s="31"/>
      <c r="D137" s="31"/>
      <c r="E137" s="31"/>
      <c r="F137" s="31"/>
      <c r="G137" s="44" t="s">
        <v>164</v>
      </c>
      <c r="H137" s="45" t="s">
        <v>17</v>
      </c>
      <c r="I137" s="45">
        <v>83</v>
      </c>
      <c r="J137" s="45" t="s">
        <v>18</v>
      </c>
      <c r="K137" s="56">
        <v>54500</v>
      </c>
      <c r="L137" s="53">
        <v>1</v>
      </c>
      <c r="M137" s="46">
        <f t="shared" si="37"/>
        <v>54500</v>
      </c>
      <c r="N137" s="48">
        <f t="shared" si="38"/>
        <v>63764.999999999993</v>
      </c>
      <c r="O137" s="18"/>
      <c r="P137" s="20"/>
      <c r="Q137" s="19"/>
      <c r="R137" s="21"/>
    </row>
    <row r="138" spans="1:19" ht="15.75" customHeight="1" x14ac:dyDescent="0.25">
      <c r="A138" s="36" t="s">
        <v>59</v>
      </c>
      <c r="B138" s="33"/>
      <c r="C138" s="33"/>
      <c r="D138" s="33"/>
      <c r="E138" s="33"/>
      <c r="F138" s="33"/>
      <c r="G138" s="33"/>
      <c r="H138" s="33"/>
      <c r="I138" s="33"/>
      <c r="J138" s="33"/>
      <c r="K138" s="33"/>
      <c r="L138" s="33"/>
      <c r="M138" s="33"/>
      <c r="N138" s="33"/>
      <c r="O138" s="33"/>
      <c r="P138" s="59"/>
      <c r="Q138" s="59"/>
      <c r="R138" s="59"/>
    </row>
    <row r="139" spans="1:19" ht="15.6" x14ac:dyDescent="0.25">
      <c r="A139" s="61">
        <v>22</v>
      </c>
      <c r="B139" s="7" t="s">
        <v>165</v>
      </c>
      <c r="C139" s="8"/>
      <c r="D139" s="8"/>
      <c r="E139" s="8"/>
      <c r="F139" s="8"/>
      <c r="G139" s="8"/>
      <c r="H139" s="8"/>
      <c r="I139" s="8"/>
      <c r="J139" s="8"/>
      <c r="K139" s="8"/>
      <c r="L139" s="8"/>
      <c r="M139" s="8"/>
      <c r="N139" s="8"/>
      <c r="O139" s="8"/>
      <c r="P139" s="30"/>
      <c r="Q139" s="30"/>
      <c r="R139" s="30"/>
    </row>
    <row r="140" spans="1:19" ht="78" x14ac:dyDescent="0.25">
      <c r="A140" s="62"/>
      <c r="B140" s="1" t="s">
        <v>51</v>
      </c>
      <c r="C140" s="1" t="s">
        <v>27</v>
      </c>
      <c r="D140" s="1"/>
      <c r="E140" s="1" t="s">
        <v>19</v>
      </c>
      <c r="F140" s="1" t="s">
        <v>16</v>
      </c>
      <c r="G140" s="2" t="s">
        <v>157</v>
      </c>
      <c r="H140" s="2" t="s">
        <v>17</v>
      </c>
      <c r="I140" s="2">
        <v>100</v>
      </c>
      <c r="J140" s="2" t="s">
        <v>41</v>
      </c>
      <c r="K140" s="77">
        <v>0.03</v>
      </c>
      <c r="L140" s="50">
        <v>20000000</v>
      </c>
      <c r="M140" s="3">
        <f>L140*K140</f>
        <v>600000</v>
      </c>
      <c r="N140" s="38">
        <f>M140*1.17</f>
        <v>702000</v>
      </c>
      <c r="O140" s="15" t="s">
        <v>30</v>
      </c>
      <c r="P140" s="15" t="s">
        <v>22</v>
      </c>
      <c r="Q140" s="16"/>
      <c r="R140" s="17">
        <f>N140*(100-Q140)/100</f>
        <v>702000</v>
      </c>
    </row>
    <row r="141" spans="1:19" ht="72.75" customHeight="1" x14ac:dyDescent="0.25">
      <c r="A141" s="36" t="s">
        <v>166</v>
      </c>
      <c r="B141" s="33"/>
      <c r="C141" s="33"/>
      <c r="D141" s="33"/>
      <c r="E141" s="33"/>
      <c r="F141" s="33"/>
      <c r="G141" s="33"/>
      <c r="H141" s="33"/>
      <c r="I141" s="33"/>
      <c r="J141" s="33"/>
      <c r="K141" s="33"/>
      <c r="L141" s="33"/>
      <c r="M141" s="33"/>
      <c r="N141" s="33"/>
      <c r="O141" s="33"/>
      <c r="P141" s="59"/>
      <c r="Q141" s="59"/>
      <c r="R141" s="59"/>
      <c r="S141" s="60"/>
    </row>
    <row r="142" spans="1:19" ht="15.6" x14ac:dyDescent="0.25">
      <c r="A142" s="61">
        <v>23</v>
      </c>
      <c r="B142" s="7" t="s">
        <v>167</v>
      </c>
      <c r="C142" s="8"/>
      <c r="D142" s="8"/>
      <c r="E142" s="8"/>
      <c r="F142" s="8"/>
      <c r="G142" s="8"/>
      <c r="H142" s="8"/>
      <c r="I142" s="8"/>
      <c r="J142" s="8"/>
      <c r="K142" s="8"/>
      <c r="L142" s="8"/>
      <c r="M142" s="8"/>
      <c r="N142" s="8"/>
      <c r="O142" s="8"/>
      <c r="P142" s="30"/>
      <c r="Q142" s="30"/>
      <c r="R142" s="30"/>
    </row>
    <row r="143" spans="1:19" ht="60" x14ac:dyDescent="0.25">
      <c r="A143" s="62"/>
      <c r="B143" s="25" t="s">
        <v>51</v>
      </c>
      <c r="C143" s="25" t="s">
        <v>27</v>
      </c>
      <c r="D143" s="25"/>
      <c r="E143" s="25" t="s">
        <v>168</v>
      </c>
      <c r="F143" s="25" t="s">
        <v>16</v>
      </c>
      <c r="G143" s="2" t="s">
        <v>169</v>
      </c>
      <c r="H143" s="2" t="s">
        <v>17</v>
      </c>
      <c r="I143" s="2">
        <v>100</v>
      </c>
      <c r="J143" s="2" t="s">
        <v>18</v>
      </c>
      <c r="K143" s="76">
        <v>140000</v>
      </c>
      <c r="L143" s="2">
        <v>1</v>
      </c>
      <c r="M143" s="3">
        <f>L143*K143</f>
        <v>140000</v>
      </c>
      <c r="N143" s="38">
        <f>M143*1.17</f>
        <v>163800</v>
      </c>
      <c r="O143" s="15"/>
      <c r="P143" s="15"/>
      <c r="Q143" s="16"/>
      <c r="R143" s="17">
        <f>N143*(100-Q143)/100</f>
        <v>163800</v>
      </c>
    </row>
    <row r="144" spans="1:19" ht="78" x14ac:dyDescent="0.25">
      <c r="A144" s="62"/>
      <c r="B144" s="31"/>
      <c r="C144" s="31"/>
      <c r="D144" s="31"/>
      <c r="E144" s="31"/>
      <c r="F144" s="31"/>
      <c r="G144" s="44" t="s">
        <v>170</v>
      </c>
      <c r="H144" s="45" t="s">
        <v>17</v>
      </c>
      <c r="I144" s="45">
        <v>87</v>
      </c>
      <c r="J144" s="45" t="s">
        <v>18</v>
      </c>
      <c r="K144" s="56">
        <v>172000</v>
      </c>
      <c r="L144" s="53">
        <v>1</v>
      </c>
      <c r="M144" s="46">
        <f t="shared" ref="M144:M146" si="39">L144*K144</f>
        <v>172000</v>
      </c>
      <c r="N144" s="48">
        <f t="shared" ref="N144:N146" si="40">M144*1.17</f>
        <v>201240</v>
      </c>
      <c r="O144" s="18" t="s">
        <v>30</v>
      </c>
      <c r="P144" s="18" t="s">
        <v>22</v>
      </c>
      <c r="Q144" s="19"/>
      <c r="R144" s="21"/>
    </row>
    <row r="145" spans="1:19" ht="15.6" x14ac:dyDescent="0.25">
      <c r="A145" s="62"/>
      <c r="B145" s="31"/>
      <c r="C145" s="31"/>
      <c r="D145" s="31"/>
      <c r="E145" s="31"/>
      <c r="F145" s="31"/>
      <c r="G145" s="44" t="s">
        <v>171</v>
      </c>
      <c r="H145" s="45" t="s">
        <v>17</v>
      </c>
      <c r="I145" s="45">
        <v>69</v>
      </c>
      <c r="J145" s="45" t="s">
        <v>18</v>
      </c>
      <c r="K145" s="56">
        <v>250000</v>
      </c>
      <c r="L145" s="53">
        <v>1</v>
      </c>
      <c r="M145" s="46">
        <f t="shared" si="39"/>
        <v>250000</v>
      </c>
      <c r="N145" s="48">
        <f t="shared" si="40"/>
        <v>292500</v>
      </c>
      <c r="O145" s="18"/>
      <c r="P145" s="20"/>
      <c r="Q145" s="19"/>
      <c r="R145" s="21"/>
    </row>
    <row r="146" spans="1:19" ht="15.6" x14ac:dyDescent="0.25">
      <c r="A146" s="62"/>
      <c r="B146" s="31"/>
      <c r="C146" s="31"/>
      <c r="D146" s="31"/>
      <c r="E146" s="31"/>
      <c r="F146" s="31"/>
      <c r="G146" s="49" t="s">
        <v>172</v>
      </c>
      <c r="H146" s="45" t="s">
        <v>17</v>
      </c>
      <c r="I146" s="45">
        <v>61</v>
      </c>
      <c r="J146" s="45" t="s">
        <v>18</v>
      </c>
      <c r="K146" s="56">
        <v>320000</v>
      </c>
      <c r="L146" s="53">
        <v>1</v>
      </c>
      <c r="M146" s="46">
        <f t="shared" si="39"/>
        <v>320000</v>
      </c>
      <c r="N146" s="48">
        <f t="shared" si="40"/>
        <v>374400</v>
      </c>
      <c r="O146" s="18"/>
      <c r="P146" s="20"/>
      <c r="Q146" s="19"/>
      <c r="R146" s="21"/>
    </row>
    <row r="147" spans="1:19" ht="15.6" x14ac:dyDescent="0.25">
      <c r="A147" s="62"/>
      <c r="B147" s="31"/>
      <c r="C147" s="31"/>
      <c r="D147" s="31"/>
      <c r="E147" s="31"/>
      <c r="F147" s="31"/>
      <c r="G147" s="44"/>
      <c r="H147" s="45"/>
      <c r="I147" s="45"/>
      <c r="J147" s="45"/>
      <c r="K147" s="57"/>
      <c r="L147" s="46"/>
      <c r="M147" s="46"/>
      <c r="N147" s="48"/>
      <c r="O147" s="18"/>
      <c r="P147" s="20"/>
      <c r="Q147" s="23"/>
      <c r="R147" s="24"/>
    </row>
    <row r="148" spans="1:19" ht="33" customHeight="1" x14ac:dyDescent="0.25">
      <c r="A148" s="36" t="s">
        <v>59</v>
      </c>
      <c r="B148" s="33"/>
      <c r="C148" s="33"/>
      <c r="D148" s="33"/>
      <c r="E148" s="33"/>
      <c r="F148" s="33"/>
      <c r="G148" s="33"/>
      <c r="H148" s="33"/>
      <c r="I148" s="33"/>
      <c r="J148" s="33"/>
      <c r="K148" s="33"/>
      <c r="L148" s="33"/>
      <c r="M148" s="33"/>
      <c r="N148" s="33"/>
      <c r="O148" s="33"/>
      <c r="P148" s="59"/>
      <c r="Q148" s="59"/>
      <c r="R148" s="59"/>
    </row>
    <row r="149" spans="1:19" ht="15.6" x14ac:dyDescent="0.25">
      <c r="B149" s="26"/>
      <c r="C149" s="26"/>
      <c r="D149" s="26"/>
      <c r="E149" s="26"/>
      <c r="F149" s="26"/>
      <c r="G149" s="26"/>
      <c r="H149" s="26"/>
      <c r="I149" s="26"/>
      <c r="J149" s="26"/>
      <c r="K149" s="26"/>
      <c r="L149" s="26"/>
      <c r="M149" s="26"/>
      <c r="N149" s="26"/>
      <c r="O149" s="26"/>
      <c r="P149" s="26"/>
      <c r="Q149" s="26"/>
      <c r="R149" s="58"/>
      <c r="S149" s="26"/>
    </row>
    <row r="150" spans="1:19" ht="17.399999999999999" x14ac:dyDescent="0.3">
      <c r="A150" s="27" t="s">
        <v>20</v>
      </c>
      <c r="B150" s="4"/>
      <c r="C150" s="4"/>
      <c r="D150" s="4"/>
      <c r="E150" s="4"/>
      <c r="F150" s="4"/>
      <c r="G150" s="4"/>
      <c r="H150" s="4"/>
      <c r="I150" s="4"/>
      <c r="J150" s="4"/>
      <c r="K150" s="4"/>
      <c r="L150" s="5"/>
      <c r="M150" s="6"/>
      <c r="N150" s="28"/>
      <c r="O150" s="28"/>
      <c r="P150" s="29"/>
      <c r="R150"/>
    </row>
  </sheetData>
  <pageMargins left="0.7" right="0.7" top="0.75" bottom="0.75" header="0.3" footer="0.3"/>
  <pageSetup paperSize="9"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2024-12-03T12:24:25Z</dcterms:created>
  <dcterms:modified xsi:type="dcterms:W3CDTF">2024-12-11T04:29:39Z</dcterms:modified>
</cp:coreProperties>
</file>