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C:\Users\liront\AppData\Local\Microsoft\Windows\INetCache\Content.Outlook\4N6RUVK6\"/>
    </mc:Choice>
  </mc:AlternateContent>
  <xr:revisionPtr revIDLastSave="0" documentId="8_{FB967E5B-933F-429A-B9CC-3748E1173A0B}" xr6:coauthVersionLast="47" xr6:coauthVersionMax="47" xr10:uidLastSave="{00000000-0000-0000-0000-000000000000}"/>
  <bookViews>
    <workbookView xWindow="-108" yWindow="-108" windowWidth="23256" windowHeight="12576" xr2:uid="{A6EAF367-51CE-4526-BF92-043D7238185D}"/>
  </bookViews>
  <sheets>
    <sheet name="גיליון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9" i="1" l="1"/>
  <c r="N19" i="1" s="1"/>
  <c r="M18" i="1"/>
  <c r="N18" i="1" s="1"/>
  <c r="M17" i="1"/>
  <c r="N17" i="1" s="1"/>
  <c r="Q17" i="1" s="1"/>
  <c r="M14" i="1"/>
  <c r="N14" i="1" s="1"/>
  <c r="M13" i="1"/>
  <c r="N13" i="1" s="1"/>
  <c r="M12" i="1"/>
  <c r="N12" i="1" s="1"/>
  <c r="M11" i="1"/>
  <c r="N11" i="1" s="1"/>
  <c r="Q11" i="1" s="1"/>
  <c r="M8" i="1"/>
  <c r="N8" i="1" s="1"/>
  <c r="Q8" i="1" s="1"/>
  <c r="M5" i="1"/>
  <c r="N5" i="1" s="1"/>
  <c r="Q5" i="1" s="1"/>
</calcChain>
</file>

<file path=xl/sharedStrings.xml><?xml version="1.0" encoding="utf-8"?>
<sst xmlns="http://schemas.openxmlformats.org/spreadsheetml/2006/main" count="78" uniqueCount="57">
  <si>
    <t>שם הפרויקט/העבודה</t>
  </si>
  <si>
    <t>המזמין</t>
  </si>
  <si>
    <t>סעיף תקציבי</t>
  </si>
  <si>
    <t>תחום התקשרות</t>
  </si>
  <si>
    <t xml:space="preserve">אגף המזמין </t>
  </si>
  <si>
    <t>שם המציע</t>
  </si>
  <si>
    <t>מאגר יועצים</t>
  </si>
  <si>
    <t>ציון סופי</t>
  </si>
  <si>
    <t>סוג יח' לחישוב שכ"ט</t>
  </si>
  <si>
    <t>מחיר ליח' שכ"ט</t>
  </si>
  <si>
    <t>כמות יח'</t>
  </si>
  <si>
    <t>סכום כולל לפני מע"מ (שדה מחושב- לא לגעת)</t>
  </si>
  <si>
    <t>סכום כולל בתוספת מע"מ (שדה מחושב- לא לגעת)</t>
  </si>
  <si>
    <t>החלטת ועדה</t>
  </si>
  <si>
    <t>הערות להחלטה</t>
  </si>
  <si>
    <t>סה"כ שכ"ט מירבי מאושר להתקשרות  (כולל מע"מ)</t>
  </si>
  <si>
    <t>כספים</t>
  </si>
  <si>
    <t>כן</t>
  </si>
  <si>
    <t>סכום קבוע</t>
  </si>
  <si>
    <t>אושרה ההצעה לפי סעיף 3.20 לנוהל התקשרויות</t>
  </si>
  <si>
    <t>יעוץ חינוכי</t>
  </si>
  <si>
    <t>חינוך</t>
  </si>
  <si>
    <t>לא</t>
  </si>
  <si>
    <t>סכום שעתי</t>
  </si>
  <si>
    <t>סכום לפרויקט</t>
  </si>
  <si>
    <t>הדרכת הרכב ג'אז בתיכון גלילי</t>
  </si>
  <si>
    <t xml:space="preserve">ינון טל </t>
  </si>
  <si>
    <t>אושרה ההצעה עם הציון המשוקלל הגבוה ביותר</t>
  </si>
  <si>
    <t>הרינו מאשרים כי כל הנושאים מועלים מאושרים כפטורים ממכרז לפי תקנה 3(8) לתקנות העיריות (מכרזים) תשמ"ח-1987 וכי הועדה סבורה כי אין להם עדיפות למכרז פומבי</t>
  </si>
  <si>
    <t>פרוטוקול ועדת התקשרויות   סבב מיילים מס' 2024.27  תאריך:17/11/24</t>
  </si>
  <si>
    <t>משתתפים: יובל בודניצקי - מנכ"ל העירייה  צחי בן אדרת-גזבר העירייה, עו"ד ענת סמסונוב - לשכה משפטית, רחלי רם - רכזת הוועדה, מהנדסת העיר- עליזה זיידלר גרנות, מנהלים רלוונטים</t>
  </si>
  <si>
    <t>החלטה מס'-2024-24.1-1</t>
  </si>
  <si>
    <t>הדס שרעבי מנהלת חינוך על יסודי</t>
  </si>
  <si>
    <t>אושר פה אחד בסבב מיילים</t>
  </si>
  <si>
    <t xml:space="preserve">מדובר בבקשה להעסיק מורה למגמת מוסיקה :במסגרת מגמת לימודי מוסיקה תלמידים צריכים לקבל הרכבי מוסיקה .מנחה הרכבים מקצועי ומיומן, קושי למציאת מורים מקצועיים ומיומנים למוסיקה המוכנים ללמד בתיכון.
בשל מצוקה קשה בשנת הלימודים הנוכחית (כמו גם בשנה הקודמת) בהעסקת מורים, בשל מחסור חמור בכח אדם במערכת החינוך יש צורך להעסיק בחוזים אישיים. מבקשים להעסיק את
 המורה ינון טל החל מ- 01.09.24-20.06.25. יצויין כי נעשה ניסיון לגייס מורים. יעל מטלון מנהלת תיכון גלילי פרסמה במדיות השונות בקשות להעסקת מורים אולם ללא הצלחה. גם הרכזת מחפשת 
בקרב קהילת המוסיקה הרכבים בתחומים מסוימים , אבל בעיקרון המורים לא יכולים לתת מענה להרכבים של אחהצ לכן צריכים תגבור מבחוץ. </t>
  </si>
  <si>
    <t>החלטה מס'-2024-24.1-2</t>
  </si>
  <si>
    <t>בני גריינימן</t>
  </si>
  <si>
    <t>מדובר בבקשה להעסיק מורה למגמת מוסיקה :במסגרת מגמת לימודי מוסיקה תלמידים צריכים לקבל הרכבי מוסיקה .מנחה הרכבים מקצועי ומיומן, קושי למציאת מורים מקצועיים ומיומנים למוסיקה המוכנים ללמד בתיכון.
בשל מצוקה קשה בשנת הלימודים הנוכחית (כמו גם בשנה הקודמת) בהעסקת מורים, בשל מחסור חמור בכח אדם במערכת החינוך יש צורך להעסיק בחוזים אישיים. מבקשים להעסיק את
 המורה בני גריינימן החל מ- 01.09.24-20.06.25. יצויין כי נעשה ניסיון לגייס מורים. יעל מטלון מנהלת תיכון גלילי פרסמה במדיות השונות בקשות להעסקת מורים אולם ללא הצלחה.</t>
  </si>
  <si>
    <t>החלטה מס'-2024-24.1-3</t>
  </si>
  <si>
    <t>הצעה למתן שרותי יעוץ וליווי והכנת מכרז מדידות בעיר כפר סבא</t>
  </si>
  <si>
    <t>דינה באוור מנהלת מח'  שומה</t>
  </si>
  <si>
    <t>יעוץ לעריכת מכרזים</t>
  </si>
  <si>
    <t>הכנסות</t>
  </si>
  <si>
    <t xml:space="preserve">תשתיות מידע וטכנולוגיה </t>
  </si>
  <si>
    <t>א.ח. איתנים פתרונותפיננסים בע"מ</t>
  </si>
  <si>
    <t>טיפ קון</t>
  </si>
  <si>
    <t>משה הורוביץ</t>
  </si>
  <si>
    <t xml:space="preserve">עיריית כ"ס יוצאת למכרז מדידות בעיר כ"ס לצורך ארנונה והיטלים. העבודה מקצועית, הדורשת מומחיות מיוחדת בהכנת וליווי מכרז מדידות בעיר כפר סבא לצורך ארנונה והיטלים. תשתיות מידע וטכנולוגיה עם השקלול הגבוה ביותר.  </t>
  </si>
  <si>
    <t>החלטה מס'-2024-24.1-5</t>
  </si>
  <si>
    <t>בקשה להגשת הצעה לייצוג העירייה  ת.א. 26586-07-24 רוני פינקלר ואח' נגד הוועדה המקומית לתו"ב כפר סבא</t>
  </si>
  <si>
    <t>עו"ד דודו דוידוביץ מנהל מח' ביטוחים</t>
  </si>
  <si>
    <t>יעוץ משפטי</t>
  </si>
  <si>
    <t>משרד עורכי דין שניאורסון</t>
  </si>
  <si>
    <t>משרד עורכי דין כהן יקולב</t>
  </si>
  <si>
    <t>אושר  פה אחד</t>
  </si>
  <si>
    <t>משרד עורכי דין גבריאל ראובינוף</t>
  </si>
  <si>
    <t>מדובר בתביעה משפטית ע"ס- 4,513,400 ₪, העירייה מבוטחת בביטוח צד ג' בחברת איילון ובביטוח אחריות מקצועית בחברת הפניקס, אולם התקבלה דחייה משתי החברות והעירייה שוכרת שירותי משרד עורכי דין לייצוג עצמי בתביעה
סה"כ נשלחו 4 בקשות לארבעה משרדי עורכי דין, התקבלו 3 הצעות כאשר ההצעה שנבחרה הינה ההצעה הנמוכה ביותר של משרד עוה"ד שניאורסון העומדת על סך 234,000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</si>
</sst>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9" x14ac:knownFonts="1">
    <font>
      <sz val="11"/>
      <color theme="1"/>
      <name val="Arial"/>
      <family val="2"/>
      <charset val="177"/>
      <scheme val="minor"/>
    </font>
    <font>
      <sz val="11"/>
      <color rgb="FF9C0006"/>
      <name val="Arial"/>
      <family val="2"/>
      <charset val="177"/>
      <scheme val="minor"/>
    </font>
    <font>
      <b/>
      <sz val="16"/>
      <name val="Arial"/>
      <family val="2"/>
    </font>
    <font>
      <b/>
      <sz val="10"/>
      <name val="Arial"/>
      <family val="2"/>
    </font>
    <font>
      <b/>
      <sz val="12"/>
      <name val="Arial"/>
      <family val="2"/>
    </font>
    <font>
      <sz val="12"/>
      <name val="Arial"/>
      <family val="2"/>
    </font>
    <font>
      <sz val="12"/>
      <name val="Arial"/>
      <family val="2"/>
      <scheme val="minor"/>
    </font>
    <font>
      <b/>
      <sz val="14"/>
      <name val="Arial"/>
      <family val="2"/>
      <scheme val="minor"/>
    </font>
    <font>
      <b/>
      <sz val="12"/>
      <name val="Arial"/>
      <family val="2"/>
      <scheme val="minor"/>
    </font>
  </fonts>
  <fills count="7">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theme="2" tint="-9.9978637043366805E-2"/>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s>
  <cellStyleXfs count="2">
    <xf numFmtId="0" fontId="0" fillId="0" borderId="0"/>
    <xf numFmtId="0" fontId="1" fillId="2" borderId="0" applyNumberFormat="0" applyBorder="0" applyAlignment="0" applyProtection="0"/>
  </cellStyleXfs>
  <cellXfs count="57">
    <xf numFmtId="0" fontId="0" fillId="0" borderId="0" xfId="0"/>
    <xf numFmtId="0" fontId="5" fillId="3" borderId="1" xfId="0" applyFont="1" applyFill="1" applyBorder="1" applyAlignment="1">
      <alignment horizontal="center" vertical="center" wrapText="1" readingOrder="2"/>
    </xf>
    <xf numFmtId="49" fontId="4" fillId="3" borderId="2" xfId="0" applyNumberFormat="1" applyFont="1" applyFill="1" applyBorder="1" applyAlignment="1">
      <alignment vertical="center" readingOrder="2"/>
    </xf>
    <xf numFmtId="49" fontId="4" fillId="3" borderId="3" xfId="0" applyNumberFormat="1" applyFont="1" applyFill="1" applyBorder="1" applyAlignment="1">
      <alignment vertical="center" readingOrder="2"/>
    </xf>
    <xf numFmtId="0" fontId="5" fillId="3" borderId="1" xfId="0" applyFont="1" applyFill="1" applyBorder="1" applyAlignment="1">
      <alignment vertical="center" wrapText="1" readingOrder="2"/>
    </xf>
    <xf numFmtId="0" fontId="5" fillId="3" borderId="5" xfId="0" applyFont="1" applyFill="1" applyBorder="1" applyAlignment="1">
      <alignment vertical="center" wrapText="1" readingOrder="2"/>
    </xf>
    <xf numFmtId="0" fontId="5" fillId="3" borderId="6" xfId="0" applyFont="1" applyFill="1" applyBorder="1" applyAlignment="1">
      <alignment vertical="center" wrapText="1" readingOrder="2"/>
    </xf>
    <xf numFmtId="0" fontId="4" fillId="3" borderId="1" xfId="0" applyFont="1" applyFill="1" applyBorder="1" applyAlignment="1">
      <alignment vertical="center" readingOrder="2"/>
    </xf>
    <xf numFmtId="0" fontId="4" fillId="3" borderId="1" xfId="0" applyFont="1" applyFill="1" applyBorder="1" applyAlignment="1">
      <alignment vertical="center" wrapText="1" readingOrder="2"/>
    </xf>
    <xf numFmtId="164" fontId="4" fillId="4" borderId="1" xfId="0" applyNumberFormat="1" applyFont="1" applyFill="1" applyBorder="1" applyAlignment="1">
      <alignment horizontal="center" vertical="center" wrapText="1" readingOrder="1"/>
    </xf>
    <xf numFmtId="0" fontId="0" fillId="0" borderId="0" xfId="0" applyAlignment="1">
      <alignment readingOrder="1"/>
    </xf>
    <xf numFmtId="0" fontId="4" fillId="3" borderId="1" xfId="0" applyFont="1" applyFill="1" applyBorder="1" applyAlignment="1">
      <alignment horizontal="center" vertical="center" wrapText="1" readingOrder="2"/>
    </xf>
    <xf numFmtId="0" fontId="4" fillId="3" borderId="3" xfId="0" applyFont="1" applyFill="1" applyBorder="1" applyAlignment="1">
      <alignment vertical="center" wrapText="1" readingOrder="2"/>
    </xf>
    <xf numFmtId="0" fontId="4" fillId="3" borderId="5" xfId="0" applyFont="1" applyFill="1" applyBorder="1" applyAlignment="1">
      <alignment vertical="center" wrapText="1" readingOrder="2"/>
    </xf>
    <xf numFmtId="0" fontId="4" fillId="3" borderId="6" xfId="0" applyFont="1" applyFill="1" applyBorder="1" applyAlignment="1">
      <alignment vertical="center" wrapText="1" readingOrder="2"/>
    </xf>
    <xf numFmtId="164" fontId="4" fillId="4" borderId="1" xfId="0" applyNumberFormat="1" applyFont="1" applyFill="1" applyBorder="1" applyAlignment="1">
      <alignment vertical="center" wrapText="1" readingOrder="1"/>
    </xf>
    <xf numFmtId="0" fontId="4" fillId="3" borderId="2" xfId="0" applyFont="1" applyFill="1" applyBorder="1" applyAlignment="1">
      <alignment vertical="center" readingOrder="2"/>
    </xf>
    <xf numFmtId="0" fontId="5" fillId="5" borderId="7" xfId="0" applyFont="1" applyFill="1" applyBorder="1" applyAlignment="1">
      <alignment horizontal="center" vertical="center" wrapText="1" readingOrder="2"/>
    </xf>
    <xf numFmtId="164" fontId="5" fillId="5" borderId="7" xfId="0" applyNumberFormat="1" applyFont="1" applyFill="1" applyBorder="1" applyAlignment="1">
      <alignment horizontal="center" vertical="center" wrapText="1" readingOrder="2"/>
    </xf>
    <xf numFmtId="4" fontId="5" fillId="5" borderId="7" xfId="0" applyNumberFormat="1" applyFont="1" applyFill="1" applyBorder="1" applyAlignment="1">
      <alignment horizontal="center" vertical="center" wrapText="1" readingOrder="2"/>
    </xf>
    <xf numFmtId="4" fontId="5" fillId="5" borderId="2" xfId="0" applyNumberFormat="1" applyFont="1" applyFill="1" applyBorder="1" applyAlignment="1">
      <alignment horizontal="center" vertical="center" wrapText="1" readingOrder="2"/>
    </xf>
    <xf numFmtId="4" fontId="4" fillId="4" borderId="2" xfId="0" applyNumberFormat="1" applyFont="1" applyFill="1" applyBorder="1" applyAlignment="1">
      <alignment horizontal="center" vertical="center" wrapText="1" readingOrder="2"/>
    </xf>
    <xf numFmtId="0" fontId="4" fillId="3" borderId="5" xfId="0" applyFont="1" applyFill="1" applyBorder="1" applyAlignment="1">
      <alignment vertical="center" readingOrder="2"/>
    </xf>
    <xf numFmtId="0" fontId="8" fillId="0" borderId="0" xfId="0" applyFont="1"/>
    <xf numFmtId="3" fontId="8" fillId="0" borderId="0" xfId="0" applyNumberFormat="1" applyFont="1"/>
    <xf numFmtId="0" fontId="5" fillId="5" borderId="7" xfId="0" applyFont="1" applyFill="1" applyBorder="1" applyAlignment="1">
      <alignment vertical="center" wrapText="1" readingOrder="2"/>
    </xf>
    <xf numFmtId="3" fontId="5" fillId="0" borderId="7" xfId="0" applyNumberFormat="1" applyFont="1" applyBorder="1" applyAlignment="1">
      <alignment vertical="center" wrapText="1" readingOrder="2"/>
    </xf>
    <xf numFmtId="4" fontId="5" fillId="5" borderId="7" xfId="0" applyNumberFormat="1" applyFont="1" applyFill="1" applyBorder="1" applyAlignment="1">
      <alignment vertical="center" wrapText="1" readingOrder="2"/>
    </xf>
    <xf numFmtId="4" fontId="5" fillId="5" borderId="2" xfId="0" applyNumberFormat="1" applyFont="1" applyFill="1" applyBorder="1" applyAlignment="1">
      <alignment vertical="center" wrapText="1" readingOrder="2"/>
    </xf>
    <xf numFmtId="0" fontId="5" fillId="0" borderId="7" xfId="0" applyFont="1" applyBorder="1" applyAlignment="1">
      <alignment vertical="center" wrapText="1" readingOrder="2"/>
    </xf>
    <xf numFmtId="4" fontId="5" fillId="0" borderId="7" xfId="0" applyNumberFormat="1" applyFont="1" applyBorder="1" applyAlignment="1">
      <alignment vertical="center" wrapText="1" readingOrder="2"/>
    </xf>
    <xf numFmtId="4" fontId="5" fillId="0" borderId="2" xfId="0" applyNumberFormat="1" applyFont="1" applyBorder="1" applyAlignment="1">
      <alignment vertical="center" wrapText="1" readingOrder="2"/>
    </xf>
    <xf numFmtId="164" fontId="4" fillId="4" borderId="5" xfId="0" applyNumberFormat="1" applyFont="1" applyFill="1" applyBorder="1" applyAlignment="1">
      <alignment vertical="center" wrapText="1" readingOrder="1"/>
    </xf>
    <xf numFmtId="0" fontId="7" fillId="0" borderId="0" xfId="0" applyFont="1"/>
    <xf numFmtId="4" fontId="6" fillId="0" borderId="0" xfId="0" applyNumberFormat="1" applyFont="1"/>
    <xf numFmtId="0" fontId="6" fillId="0" borderId="0" xfId="0" applyFont="1"/>
    <xf numFmtId="0" fontId="6" fillId="0" borderId="7" xfId="1" applyFont="1" applyFill="1" applyBorder="1" applyAlignment="1">
      <alignment vertical="center" wrapText="1" readingOrder="2"/>
    </xf>
    <xf numFmtId="1" fontId="5" fillId="0" borderId="7" xfId="0" applyNumberFormat="1" applyFont="1" applyBorder="1" applyAlignment="1">
      <alignment vertical="center" wrapText="1" readingOrder="2"/>
    </xf>
    <xf numFmtId="0" fontId="4" fillId="3" borderId="0" xfId="0" applyFont="1" applyFill="1" applyAlignment="1">
      <alignment vertical="center" wrapText="1" readingOrder="2"/>
    </xf>
    <xf numFmtId="0" fontId="4" fillId="3" borderId="0" xfId="0" applyFont="1" applyFill="1" applyAlignment="1">
      <alignment vertical="center" wrapText="1" readingOrder="1"/>
    </xf>
    <xf numFmtId="3" fontId="5" fillId="5" borderId="7" xfId="0" applyNumberFormat="1" applyFont="1" applyFill="1" applyBorder="1" applyAlignment="1">
      <alignment vertical="center" wrapText="1" readingOrder="2"/>
    </xf>
    <xf numFmtId="1" fontId="5" fillId="5" borderId="7" xfId="0" applyNumberFormat="1" applyFont="1" applyFill="1" applyBorder="1" applyAlignment="1">
      <alignment vertical="center" wrapText="1" readingOrder="2"/>
    </xf>
    <xf numFmtId="49" fontId="4" fillId="3" borderId="9" xfId="0" applyNumberFormat="1" applyFont="1" applyFill="1" applyBorder="1" applyAlignment="1">
      <alignment vertical="center" readingOrder="2"/>
    </xf>
    <xf numFmtId="0" fontId="0" fillId="3" borderId="2" xfId="0" applyFill="1" applyBorder="1" applyAlignment="1">
      <alignment readingOrder="2"/>
    </xf>
    <xf numFmtId="0" fontId="4" fillId="0" borderId="4" xfId="0" applyFont="1" applyBorder="1" applyAlignment="1">
      <alignment horizontal="center" vertical="center" wrapText="1" readingOrder="2"/>
    </xf>
    <xf numFmtId="0" fontId="3" fillId="0" borderId="0" xfId="0" applyFont="1" applyFill="1" applyAlignment="1">
      <alignment vertical="center" readingOrder="2"/>
    </xf>
    <xf numFmtId="0" fontId="3" fillId="0" borderId="0" xfId="0" applyFont="1" applyFill="1" applyBorder="1" applyAlignment="1">
      <alignment vertical="center" readingOrder="2"/>
    </xf>
    <xf numFmtId="0" fontId="2" fillId="0" borderId="0" xfId="0" applyFont="1" applyFill="1" applyBorder="1" applyAlignment="1">
      <alignment vertical="center" readingOrder="2"/>
    </xf>
    <xf numFmtId="0" fontId="0" fillId="0" borderId="0" xfId="0" applyFill="1" applyBorder="1"/>
    <xf numFmtId="0" fontId="4" fillId="0" borderId="7" xfId="0" applyFont="1" applyBorder="1" applyAlignment="1">
      <alignment horizontal="center" vertical="center" wrapText="1" readingOrder="2"/>
    </xf>
    <xf numFmtId="4" fontId="4" fillId="0" borderId="7" xfId="0" applyNumberFormat="1" applyFont="1" applyBorder="1" applyAlignment="1">
      <alignment horizontal="center" vertical="center" wrapText="1" readingOrder="2"/>
    </xf>
    <xf numFmtId="4" fontId="4" fillId="0" borderId="7" xfId="0" applyNumberFormat="1" applyFont="1" applyBorder="1" applyAlignment="1">
      <alignment vertical="center" wrapText="1" readingOrder="2"/>
    </xf>
    <xf numFmtId="4" fontId="4" fillId="0" borderId="7" xfId="0" applyNumberFormat="1" applyFont="1" applyBorder="1" applyAlignment="1">
      <alignment horizontal="right" vertical="center" wrapText="1" readingOrder="2"/>
    </xf>
    <xf numFmtId="0" fontId="3" fillId="0" borderId="7" xfId="0" applyFont="1" applyBorder="1" applyAlignment="1">
      <alignment horizontal="center" vertical="center" wrapText="1" readingOrder="1"/>
    </xf>
    <xf numFmtId="0" fontId="2" fillId="6" borderId="0" xfId="0" applyFont="1" applyFill="1" applyBorder="1" applyAlignment="1">
      <alignment vertical="center" readingOrder="2"/>
    </xf>
    <xf numFmtId="0" fontId="3" fillId="6" borderId="8" xfId="0" applyFont="1" applyFill="1" applyBorder="1" applyAlignment="1">
      <alignment vertical="center" readingOrder="2"/>
    </xf>
    <xf numFmtId="0" fontId="3" fillId="6" borderId="0" xfId="0" applyFont="1" applyFill="1" applyAlignment="1">
      <alignment vertical="center" readingOrder="2"/>
    </xf>
  </cellXfs>
  <cellStyles count="2">
    <cellStyle name="Normal" xfId="0" builtinId="0"/>
    <cellStyle name="רע" xfId="1"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3B31D-D62E-412B-91A3-70B8E801FA65}">
  <dimension ref="A1:Q22"/>
  <sheetViews>
    <sheetView rightToLeft="1" tabSelected="1" zoomScale="60" zoomScaleNormal="60" workbookViewId="0">
      <selection activeCell="E5" sqref="E5"/>
    </sheetView>
  </sheetViews>
  <sheetFormatPr defaultRowHeight="14.25" x14ac:dyDescent="0.2"/>
  <cols>
    <col min="1" max="1" width="4.5" customWidth="1"/>
    <col min="2" max="2" width="23.625" customWidth="1"/>
    <col min="3" max="3" width="13" customWidth="1"/>
    <col min="4" max="4" width="14.875" customWidth="1"/>
    <col min="5" max="5" width="12" customWidth="1"/>
    <col min="7" max="7" width="16.875" bestFit="1" customWidth="1"/>
    <col min="10" max="10" width="11.25" bestFit="1" customWidth="1"/>
    <col min="11" max="11" width="14.875" customWidth="1"/>
    <col min="12" max="12" width="17" customWidth="1"/>
    <col min="13" max="13" width="17.375" customWidth="1"/>
    <col min="14" max="14" width="19.375" customWidth="1"/>
    <col min="15" max="15" width="11.75" bestFit="1" customWidth="1"/>
    <col min="16" max="16" width="14" bestFit="1" customWidth="1"/>
    <col min="17" max="17" width="19.5" style="10" customWidth="1"/>
  </cols>
  <sheetData>
    <row r="1" spans="1:17" s="48" customFormat="1" ht="20.25" x14ac:dyDescent="0.2">
      <c r="A1" s="54" t="s">
        <v>29</v>
      </c>
      <c r="B1" s="54"/>
      <c r="C1" s="54"/>
      <c r="D1" s="54"/>
      <c r="E1" s="54"/>
      <c r="F1" s="54"/>
      <c r="G1" s="54"/>
      <c r="H1" s="54"/>
      <c r="I1" s="54"/>
      <c r="J1" s="54"/>
      <c r="K1" s="47"/>
      <c r="L1" s="47"/>
      <c r="M1" s="47"/>
      <c r="N1" s="47"/>
      <c r="O1" s="47"/>
      <c r="P1" s="47"/>
      <c r="Q1" s="47"/>
    </row>
    <row r="2" spans="1:17" s="46" customFormat="1" ht="13.9" customHeight="1" x14ac:dyDescent="0.2">
      <c r="A2" s="55" t="s">
        <v>30</v>
      </c>
      <c r="B2" s="56"/>
      <c r="C2" s="56"/>
      <c r="D2" s="56"/>
      <c r="E2" s="56"/>
      <c r="F2" s="56"/>
      <c r="G2" s="56"/>
      <c r="H2" s="56"/>
      <c r="I2" s="56"/>
      <c r="J2" s="56"/>
      <c r="K2" s="45"/>
      <c r="L2" s="45"/>
      <c r="M2" s="45"/>
      <c r="N2" s="45"/>
      <c r="O2" s="45"/>
      <c r="P2" s="45"/>
      <c r="Q2" s="45"/>
    </row>
    <row r="3" spans="1:17" ht="47.25" x14ac:dyDescent="0.2">
      <c r="A3" s="43"/>
      <c r="B3" s="49" t="s">
        <v>0</v>
      </c>
      <c r="C3" s="44" t="s">
        <v>1</v>
      </c>
      <c r="D3" s="49" t="s">
        <v>2</v>
      </c>
      <c r="E3" s="49" t="s">
        <v>3</v>
      </c>
      <c r="F3" s="49" t="s">
        <v>4</v>
      </c>
      <c r="G3" s="49" t="s">
        <v>5</v>
      </c>
      <c r="H3" s="49" t="s">
        <v>6</v>
      </c>
      <c r="I3" s="49" t="s">
        <v>7</v>
      </c>
      <c r="J3" s="49" t="s">
        <v>8</v>
      </c>
      <c r="K3" s="50" t="s">
        <v>9</v>
      </c>
      <c r="L3" s="49" t="s">
        <v>10</v>
      </c>
      <c r="M3" s="51" t="s">
        <v>11</v>
      </c>
      <c r="N3" s="52" t="s">
        <v>12</v>
      </c>
      <c r="O3" s="49" t="s">
        <v>13</v>
      </c>
      <c r="P3" s="49" t="s">
        <v>14</v>
      </c>
      <c r="Q3" s="53" t="s">
        <v>15</v>
      </c>
    </row>
    <row r="4" spans="1:17" ht="15.75" x14ac:dyDescent="0.2">
      <c r="A4" s="22">
        <v>1</v>
      </c>
      <c r="B4" s="42" t="s">
        <v>31</v>
      </c>
      <c r="C4" s="3"/>
      <c r="D4" s="3"/>
      <c r="E4" s="3"/>
      <c r="F4" s="3"/>
      <c r="G4" s="3"/>
      <c r="H4" s="3"/>
      <c r="I4" s="3"/>
      <c r="J4" s="3"/>
      <c r="K4" s="3"/>
      <c r="L4" s="3"/>
      <c r="M4" s="3"/>
      <c r="N4" s="3"/>
      <c r="O4" s="3"/>
      <c r="P4" s="3"/>
      <c r="Q4" s="3"/>
    </row>
    <row r="5" spans="1:17" ht="80.25" customHeight="1" x14ac:dyDescent="0.2">
      <c r="A5" s="22"/>
      <c r="B5" s="1" t="s">
        <v>25</v>
      </c>
      <c r="C5" s="1" t="s">
        <v>32</v>
      </c>
      <c r="D5" s="1">
        <v>1815020740</v>
      </c>
      <c r="E5" s="1" t="s">
        <v>20</v>
      </c>
      <c r="F5" s="1" t="s">
        <v>21</v>
      </c>
      <c r="G5" s="17" t="s">
        <v>26</v>
      </c>
      <c r="H5" s="17" t="s">
        <v>22</v>
      </c>
      <c r="I5" s="17">
        <v>100</v>
      </c>
      <c r="J5" s="17" t="s">
        <v>23</v>
      </c>
      <c r="K5" s="18">
        <v>256.5</v>
      </c>
      <c r="L5" s="17">
        <v>225</v>
      </c>
      <c r="M5" s="19">
        <f>L5*K5</f>
        <v>57712.5</v>
      </c>
      <c r="N5" s="20">
        <f>M5*1.17</f>
        <v>67523.625</v>
      </c>
      <c r="O5" s="11" t="s">
        <v>19</v>
      </c>
      <c r="P5" s="11" t="s">
        <v>33</v>
      </c>
      <c r="Q5" s="9" t="e">
        <f>N5*(100-#REF!)/100</f>
        <v>#REF!</v>
      </c>
    </row>
    <row r="6" spans="1:17" ht="65.25" customHeight="1" x14ac:dyDescent="0.2">
      <c r="A6" s="16" t="s">
        <v>34</v>
      </c>
      <c r="B6" s="12"/>
      <c r="C6" s="12"/>
      <c r="D6" s="12"/>
      <c r="E6" s="12"/>
      <c r="F6" s="12"/>
      <c r="G6" s="12"/>
      <c r="H6" s="12"/>
      <c r="I6" s="12"/>
      <c r="J6" s="12"/>
      <c r="K6" s="12"/>
      <c r="L6" s="12"/>
      <c r="M6" s="12"/>
      <c r="N6" s="12"/>
      <c r="O6" s="12"/>
      <c r="P6" s="12"/>
      <c r="Q6" s="12"/>
    </row>
    <row r="7" spans="1:17" ht="15.75" x14ac:dyDescent="0.2">
      <c r="A7" s="7">
        <v>2</v>
      </c>
      <c r="B7" s="2" t="s">
        <v>35</v>
      </c>
      <c r="C7" s="3"/>
      <c r="D7" s="3"/>
      <c r="E7" s="3"/>
      <c r="F7" s="3"/>
      <c r="G7" s="3"/>
      <c r="H7" s="3"/>
      <c r="I7" s="3"/>
      <c r="J7" s="3"/>
      <c r="K7" s="3"/>
      <c r="L7" s="3"/>
      <c r="M7" s="3"/>
      <c r="N7" s="3"/>
      <c r="O7" s="3"/>
      <c r="P7" s="3"/>
      <c r="Q7" s="3"/>
    </row>
    <row r="8" spans="1:17" ht="78.75" x14ac:dyDescent="0.2">
      <c r="A8" s="22"/>
      <c r="B8" s="1" t="s">
        <v>25</v>
      </c>
      <c r="C8" s="1" t="s">
        <v>32</v>
      </c>
      <c r="D8" s="1">
        <v>1815020740</v>
      </c>
      <c r="E8" s="1" t="s">
        <v>20</v>
      </c>
      <c r="F8" s="1" t="s">
        <v>21</v>
      </c>
      <c r="G8" s="17" t="s">
        <v>36</v>
      </c>
      <c r="H8" s="17" t="s">
        <v>22</v>
      </c>
      <c r="I8" s="17">
        <v>100</v>
      </c>
      <c r="J8" s="17" t="s">
        <v>23</v>
      </c>
      <c r="K8" s="18">
        <v>128.21</v>
      </c>
      <c r="L8" s="19">
        <v>86</v>
      </c>
      <c r="M8" s="19">
        <f>L8*K8</f>
        <v>11026.060000000001</v>
      </c>
      <c r="N8" s="20">
        <f>M8*1.17</f>
        <v>12900.4902</v>
      </c>
      <c r="O8" s="11" t="s">
        <v>19</v>
      </c>
      <c r="P8" s="11" t="s">
        <v>33</v>
      </c>
      <c r="Q8" s="21">
        <f>N8</f>
        <v>12900.4902</v>
      </c>
    </row>
    <row r="9" spans="1:17" ht="60.75" customHeight="1" x14ac:dyDescent="0.2">
      <c r="A9" s="16" t="s">
        <v>37</v>
      </c>
      <c r="B9" s="12"/>
      <c r="C9" s="12"/>
      <c r="D9" s="12"/>
      <c r="E9" s="12"/>
      <c r="F9" s="12"/>
      <c r="G9" s="12"/>
      <c r="H9" s="12"/>
      <c r="I9" s="12"/>
      <c r="J9" s="12"/>
      <c r="K9" s="12"/>
      <c r="L9" s="12"/>
      <c r="M9" s="12"/>
      <c r="N9" s="12"/>
      <c r="O9" s="12"/>
      <c r="P9" s="12"/>
      <c r="Q9" s="12"/>
    </row>
    <row r="10" spans="1:17" ht="15.75" x14ac:dyDescent="0.2">
      <c r="A10" s="7">
        <v>3</v>
      </c>
      <c r="B10" s="2" t="s">
        <v>38</v>
      </c>
      <c r="C10" s="3"/>
      <c r="D10" s="3"/>
      <c r="E10" s="3"/>
      <c r="F10" s="3"/>
      <c r="G10" s="3"/>
      <c r="H10" s="3"/>
      <c r="I10" s="3"/>
      <c r="J10" s="3"/>
      <c r="K10" s="3"/>
      <c r="L10" s="3"/>
      <c r="M10" s="3"/>
      <c r="N10" s="3"/>
      <c r="O10" s="3"/>
      <c r="P10" s="3"/>
      <c r="Q10" s="3"/>
    </row>
    <row r="11" spans="1:17" ht="43.5" customHeight="1" x14ac:dyDescent="0.2">
      <c r="A11" s="22"/>
      <c r="B11" s="4" t="s">
        <v>39</v>
      </c>
      <c r="C11" s="4" t="s">
        <v>40</v>
      </c>
      <c r="D11" s="4">
        <v>1623000751</v>
      </c>
      <c r="E11" s="4" t="s">
        <v>41</v>
      </c>
      <c r="F11" s="4" t="s">
        <v>42</v>
      </c>
      <c r="G11" s="25" t="s">
        <v>43</v>
      </c>
      <c r="H11" s="25" t="s">
        <v>17</v>
      </c>
      <c r="I11" s="40">
        <v>100</v>
      </c>
      <c r="J11" s="25" t="s">
        <v>24</v>
      </c>
      <c r="K11" s="27">
        <v>14749.57</v>
      </c>
      <c r="L11" s="41">
        <v>1</v>
      </c>
      <c r="M11" s="27">
        <f>L11*K11</f>
        <v>14749.57</v>
      </c>
      <c r="N11" s="28">
        <f>M11*1.17</f>
        <v>17256.996899999998</v>
      </c>
      <c r="O11" s="8" t="s">
        <v>27</v>
      </c>
      <c r="P11" s="8" t="s">
        <v>33</v>
      </c>
      <c r="Q11" s="15" t="e">
        <f>N11*(100-#REF!)/100</f>
        <v>#REF!</v>
      </c>
    </row>
    <row r="12" spans="1:17" ht="45" customHeight="1" x14ac:dyDescent="0.2">
      <c r="A12" s="22"/>
      <c r="B12" s="5"/>
      <c r="C12" s="5"/>
      <c r="D12" s="5"/>
      <c r="E12" s="5"/>
      <c r="F12" s="5"/>
      <c r="G12" s="29" t="s">
        <v>44</v>
      </c>
      <c r="H12" s="29" t="s">
        <v>17</v>
      </c>
      <c r="I12" s="26">
        <v>89</v>
      </c>
      <c r="J12" s="29" t="s">
        <v>24</v>
      </c>
      <c r="K12" s="30">
        <v>15900</v>
      </c>
      <c r="L12" s="37">
        <v>1</v>
      </c>
      <c r="M12" s="30">
        <f t="shared" ref="M12:M14" si="0">L12*K12</f>
        <v>15900</v>
      </c>
      <c r="N12" s="31">
        <f t="shared" ref="N12:N14" si="1">M12*1.17</f>
        <v>18603</v>
      </c>
      <c r="O12" s="13"/>
      <c r="P12" s="13"/>
      <c r="Q12" s="32"/>
    </row>
    <row r="13" spans="1:17" ht="15.75" customHeight="1" x14ac:dyDescent="0.2">
      <c r="A13" s="22"/>
      <c r="B13" s="5"/>
      <c r="C13" s="5"/>
      <c r="D13" s="5"/>
      <c r="E13" s="5"/>
      <c r="F13" s="5"/>
      <c r="G13" s="36" t="s">
        <v>45</v>
      </c>
      <c r="H13" s="29" t="s">
        <v>17</v>
      </c>
      <c r="I13" s="26">
        <v>79</v>
      </c>
      <c r="J13" s="29" t="s">
        <v>24</v>
      </c>
      <c r="K13" s="30">
        <v>18803.419999999998</v>
      </c>
      <c r="L13" s="37">
        <v>1</v>
      </c>
      <c r="M13" s="30">
        <f t="shared" si="0"/>
        <v>18803.419999999998</v>
      </c>
      <c r="N13" s="31">
        <f t="shared" si="1"/>
        <v>22000.001399999997</v>
      </c>
      <c r="O13" s="13"/>
      <c r="P13" s="13"/>
      <c r="Q13" s="32"/>
    </row>
    <row r="14" spans="1:17" ht="15.75" customHeight="1" x14ac:dyDescent="0.2">
      <c r="A14" s="22"/>
      <c r="B14" s="5"/>
      <c r="C14" s="6"/>
      <c r="D14" s="6"/>
      <c r="E14" s="5"/>
      <c r="F14" s="5"/>
      <c r="G14" s="36" t="s">
        <v>46</v>
      </c>
      <c r="H14" s="29" t="s">
        <v>17</v>
      </c>
      <c r="I14" s="26">
        <v>57</v>
      </c>
      <c r="J14" s="29" t="s">
        <v>24</v>
      </c>
      <c r="K14" s="30">
        <v>23076.92</v>
      </c>
      <c r="L14" s="37">
        <v>1</v>
      </c>
      <c r="M14" s="30">
        <f t="shared" si="0"/>
        <v>23076.92</v>
      </c>
      <c r="N14" s="31">
        <f t="shared" si="1"/>
        <v>26999.996399999996</v>
      </c>
      <c r="O14" s="13"/>
      <c r="P14" s="13"/>
      <c r="Q14" s="32"/>
    </row>
    <row r="15" spans="1:17" ht="32.25" customHeight="1" x14ac:dyDescent="0.2">
      <c r="A15" s="16" t="s">
        <v>47</v>
      </c>
      <c r="B15" s="12"/>
      <c r="C15" s="12"/>
      <c r="D15" s="12"/>
      <c r="E15" s="12"/>
      <c r="F15" s="12"/>
      <c r="G15" s="12"/>
      <c r="H15" s="12"/>
      <c r="I15" s="12"/>
      <c r="J15" s="12"/>
      <c r="K15" s="12"/>
      <c r="L15" s="12"/>
      <c r="M15" s="12"/>
      <c r="N15" s="12"/>
      <c r="O15" s="12"/>
      <c r="P15" s="12"/>
      <c r="Q15" s="12"/>
    </row>
    <row r="16" spans="1:17" ht="15.75" x14ac:dyDescent="0.2">
      <c r="A16" s="7">
        <v>5</v>
      </c>
      <c r="B16" s="2" t="s">
        <v>48</v>
      </c>
      <c r="C16" s="3"/>
      <c r="D16" s="3"/>
      <c r="E16" s="3"/>
      <c r="F16" s="3"/>
      <c r="G16" s="3"/>
      <c r="H16" s="3"/>
      <c r="I16" s="3"/>
      <c r="J16" s="3"/>
      <c r="K16" s="3"/>
      <c r="L16" s="3"/>
      <c r="M16" s="3"/>
      <c r="N16" s="3"/>
      <c r="O16" s="3"/>
      <c r="P16" s="3"/>
      <c r="Q16" s="3"/>
    </row>
    <row r="17" spans="1:17" ht="43.5" customHeight="1" x14ac:dyDescent="0.2">
      <c r="A17" s="22"/>
      <c r="B17" s="4" t="s">
        <v>49</v>
      </c>
      <c r="C17" s="4" t="s">
        <v>50</v>
      </c>
      <c r="D17" s="4">
        <v>1617000581</v>
      </c>
      <c r="E17" s="4" t="s">
        <v>51</v>
      </c>
      <c r="F17" s="4" t="s">
        <v>16</v>
      </c>
      <c r="G17" s="25" t="s">
        <v>52</v>
      </c>
      <c r="H17" s="25" t="s">
        <v>17</v>
      </c>
      <c r="I17" s="26">
        <v>100</v>
      </c>
      <c r="J17" s="25" t="s">
        <v>18</v>
      </c>
      <c r="K17" s="27">
        <v>200000</v>
      </c>
      <c r="L17" s="25">
        <v>1</v>
      </c>
      <c r="M17" s="27">
        <f>L17*K17</f>
        <v>200000</v>
      </c>
      <c r="N17" s="28">
        <f>M17*1.17</f>
        <v>234000</v>
      </c>
      <c r="O17" s="8" t="s">
        <v>27</v>
      </c>
      <c r="P17" s="8"/>
      <c r="Q17" s="15" t="e">
        <f>N17*(100-#REF!)/100</f>
        <v>#REF!</v>
      </c>
    </row>
    <row r="18" spans="1:17" ht="30" customHeight="1" x14ac:dyDescent="0.2">
      <c r="A18" s="22"/>
      <c r="B18" s="5"/>
      <c r="C18" s="5"/>
      <c r="D18" s="5"/>
      <c r="E18" s="5"/>
      <c r="F18" s="5"/>
      <c r="G18" s="29" t="s">
        <v>53</v>
      </c>
      <c r="H18" s="29" t="s">
        <v>17</v>
      </c>
      <c r="I18" s="26">
        <v>90</v>
      </c>
      <c r="J18" s="29" t="s">
        <v>18</v>
      </c>
      <c r="K18" s="30">
        <v>235000</v>
      </c>
      <c r="L18" s="26">
        <v>1</v>
      </c>
      <c r="M18" s="30">
        <f t="shared" ref="M18:M19" si="2">L18*K18</f>
        <v>235000</v>
      </c>
      <c r="N18" s="31">
        <f t="shared" ref="N18:N19" si="3">M18*1.17</f>
        <v>274950</v>
      </c>
      <c r="O18" s="13"/>
      <c r="P18" s="13" t="s">
        <v>54</v>
      </c>
      <c r="Q18" s="32"/>
    </row>
    <row r="19" spans="1:17" ht="30" customHeight="1" x14ac:dyDescent="0.2">
      <c r="A19" s="22"/>
      <c r="B19" s="5"/>
      <c r="C19" s="5"/>
      <c r="D19" s="5"/>
      <c r="E19" s="5"/>
      <c r="F19" s="5"/>
      <c r="G19" s="29" t="s">
        <v>55</v>
      </c>
      <c r="H19" s="29" t="s">
        <v>17</v>
      </c>
      <c r="I19" s="26">
        <v>65</v>
      </c>
      <c r="J19" s="29" t="s">
        <v>18</v>
      </c>
      <c r="K19" s="30">
        <v>405000</v>
      </c>
      <c r="L19" s="26">
        <v>1</v>
      </c>
      <c r="M19" s="30">
        <f t="shared" si="2"/>
        <v>405000</v>
      </c>
      <c r="N19" s="31">
        <f t="shared" si="3"/>
        <v>473850</v>
      </c>
      <c r="O19" s="14"/>
      <c r="P19" s="22"/>
      <c r="Q19" s="32"/>
    </row>
    <row r="20" spans="1:17" ht="45" customHeight="1" x14ac:dyDescent="0.2">
      <c r="A20" s="16" t="s">
        <v>56</v>
      </c>
      <c r="B20" s="12"/>
      <c r="C20" s="12"/>
      <c r="D20" s="12"/>
      <c r="E20" s="12"/>
      <c r="F20" s="12"/>
      <c r="G20" s="12"/>
      <c r="H20" s="12"/>
      <c r="I20" s="12"/>
      <c r="J20" s="12"/>
      <c r="K20" s="12"/>
      <c r="L20" s="12"/>
      <c r="M20" s="12"/>
      <c r="N20" s="12"/>
      <c r="O20" s="12"/>
      <c r="P20" s="12"/>
      <c r="Q20" s="12"/>
    </row>
    <row r="21" spans="1:17" ht="15.75" x14ac:dyDescent="0.2">
      <c r="B21" s="38"/>
      <c r="C21" s="38"/>
      <c r="D21" s="38"/>
      <c r="E21" s="38"/>
      <c r="F21" s="38"/>
      <c r="G21" s="38"/>
      <c r="H21" s="38"/>
      <c r="I21" s="38"/>
      <c r="J21" s="38"/>
      <c r="K21" s="38"/>
      <c r="L21" s="38"/>
      <c r="M21" s="38"/>
      <c r="N21" s="38"/>
      <c r="O21" s="38"/>
      <c r="P21" s="38"/>
      <c r="Q21" s="39"/>
    </row>
    <row r="22" spans="1:17" ht="18" x14ac:dyDescent="0.25">
      <c r="A22" s="33" t="s">
        <v>28</v>
      </c>
      <c r="B22" s="23"/>
      <c r="C22" s="23"/>
      <c r="D22" s="23"/>
      <c r="E22" s="23"/>
      <c r="F22" s="23"/>
      <c r="G22" s="23"/>
      <c r="H22" s="23"/>
      <c r="I22" s="23"/>
      <c r="J22" s="23"/>
      <c r="K22" s="23"/>
      <c r="L22" s="24"/>
      <c r="M22" s="34"/>
      <c r="N22" s="35"/>
      <c r="O22" s="35"/>
      <c r="P22" s="10"/>
      <c r="Q2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רחלי רם</dc:creator>
  <cp:lastModifiedBy>Zohar</cp:lastModifiedBy>
  <dcterms:created xsi:type="dcterms:W3CDTF">2024-12-12T09:33:21Z</dcterms:created>
  <dcterms:modified xsi:type="dcterms:W3CDTF">2024-12-30T04:13:45Z</dcterms:modified>
</cp:coreProperties>
</file>