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7DCE3E78-B529-4027-8186-9887898B4463}" xr6:coauthVersionLast="47" xr6:coauthVersionMax="47" xr10:uidLastSave="{00000000-0000-0000-0000-000000000000}"/>
  <bookViews>
    <workbookView xWindow="-120" yWindow="-120" windowWidth="29040" windowHeight="15840" xr2:uid="{D500812B-1EC2-4C03-8475-E4D2B431B6CB}"/>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N37" i="1" s="1"/>
  <c r="M36" i="1"/>
  <c r="N36" i="1" s="1"/>
  <c r="M35" i="1"/>
  <c r="N35" i="1" s="1"/>
  <c r="R35" i="1" s="1"/>
  <c r="M32" i="1"/>
  <c r="N32" i="1" s="1"/>
  <c r="M31" i="1"/>
  <c r="N31" i="1" s="1"/>
  <c r="M30" i="1"/>
  <c r="N30" i="1" s="1"/>
  <c r="R30" i="1" s="1"/>
  <c r="M27" i="1"/>
  <c r="N27" i="1" s="1"/>
  <c r="R27" i="1" s="1"/>
  <c r="M24" i="1"/>
  <c r="N24" i="1" s="1"/>
  <c r="R24" i="1" s="1"/>
  <c r="M21" i="1"/>
  <c r="N21" i="1" s="1"/>
  <c r="R21" i="1" s="1"/>
  <c r="M18" i="1"/>
  <c r="N18" i="1" s="1"/>
  <c r="R18" i="1" s="1"/>
  <c r="M15" i="1"/>
  <c r="N15" i="1" s="1"/>
  <c r="M14" i="1"/>
  <c r="N14" i="1" s="1"/>
  <c r="M13" i="1"/>
  <c r="N13" i="1" s="1"/>
  <c r="M12" i="1"/>
  <c r="N12" i="1" s="1"/>
  <c r="M11" i="1"/>
  <c r="N11" i="1" s="1"/>
  <c r="M10" i="1"/>
  <c r="N10" i="1" s="1"/>
  <c r="M9" i="1"/>
  <c r="N9" i="1" s="1"/>
  <c r="M8" i="1"/>
  <c r="N8" i="1" s="1"/>
  <c r="M7" i="1"/>
  <c r="N7" i="1" s="1"/>
  <c r="M6" i="1"/>
  <c r="N6" i="1" s="1"/>
  <c r="M5" i="1"/>
  <c r="N5" i="1" s="1"/>
  <c r="R5" i="1" l="1"/>
</calcChain>
</file>

<file path=xl/sharedStrings.xml><?xml version="1.0" encoding="utf-8"?>
<sst xmlns="http://schemas.openxmlformats.org/spreadsheetml/2006/main" count="145" uniqueCount="84">
  <si>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</si>
  <si>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</si>
  <si>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</si>
  <si>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</si>
  <si>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</si>
  <si>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</si>
  <si>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</si>
  <si>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</si>
  <si>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</si>
  <si>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</si>
  <si>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</si>
  <si>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</si>
  <si>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</si>
  <si>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</si>
  <si>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</si>
  <si>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</si>
  <si>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</si>
  <si>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</si>
  <si>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</si>
  <si>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</si>
  <si>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</si>
  <si>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אושר פה אחד</t>
  </si>
  <si>
    <t>סכום לפרויקט</t>
  </si>
  <si>
    <t>אושרה ההצעה עם הציון המשוקלל הגבוה ביותר</t>
  </si>
  <si>
    <t>הרינו מאשרים כי כל הנושאים מועלים מאושרים כפטורים ממכרז לפי תקנה 3(8) לתקנות העיריות (מכרזים) תשמ"ח-1987 וכי הועדה סבורה כי אין להם עדיפות למכרז פומבי</t>
  </si>
  <si>
    <t>לשכת ראש העיר</t>
  </si>
  <si>
    <t>יעוץ אסטרטגי</t>
  </si>
  <si>
    <t>סכום חודשי</t>
  </si>
  <si>
    <t>חזות העיר</t>
  </si>
  <si>
    <t>סכום שעתי</t>
  </si>
  <si>
    <t>אושרה ההצעה לפי סעיף 3.20 לנוהל התקשרויות</t>
  </si>
  <si>
    <t>סכום קבוע</t>
  </si>
  <si>
    <t>לא</t>
  </si>
  <si>
    <t>יש לחדש חוזה</t>
  </si>
  <si>
    <t>יעוץ חינוכי</t>
  </si>
  <si>
    <t>חינוך</t>
  </si>
  <si>
    <t>פרוטוקול ועדת התקשרויות   מס' 2025-29   תאריך21/9/2025</t>
  </si>
  <si>
    <t>החלטה מס' 2025-29.1</t>
  </si>
  <si>
    <t>הגדלה-מדריכות חינוכיות</t>
  </si>
  <si>
    <t>שנהב אופיר- מנהלת מחלקת גיל הרך</t>
  </si>
  <si>
    <t>שירה פינטו</t>
  </si>
  <si>
    <t>ירדן אס</t>
  </si>
  <si>
    <t>טובי רופא</t>
  </si>
  <si>
    <t>אדריאנה  מלניק</t>
  </si>
  <si>
    <t>רווית רביב</t>
  </si>
  <si>
    <t>מיכאלה יונה</t>
  </si>
  <si>
    <t>אולגה קריאצקו</t>
  </si>
  <si>
    <t>מורן פפולר</t>
  </si>
  <si>
    <t>אביבה ברט</t>
  </si>
  <si>
    <t>רווית רונפלד פלד</t>
  </si>
  <si>
    <t>לירון חסידים</t>
  </si>
  <si>
    <r>
      <t xml:space="preserve">הגדלה- במערך מדריכות שהתחילו לעבוד אצלנו החל משנת תשפ"ג ונכנסות למעונות היום. זאת שנה רביעית שממשיכות בעבודתן ואנחנו מקבלים תקציב על ידי משרד החינוך ומקבלים החזר מלא לכך. הסכום המדויק יתקבל בימים הקרובים. 
חוק הפיקוח שאושר בינואר 2022, הכניס את גילאי לידה- שלוש תחת משרד החינוך. החוק דורש כי כל מעון יום יקבל הדרכה של מינימום של 4 שעות. הרשות שלנו החל משנת תשפ"ג לקחה תחתיה את מערך ההדרכה, 
ובשלוש השנים האחרונות מפעילה מערך זה.  משרד החינוך מתקצב את שעות ההדרכה ואת תשלום המדריכות החינוכיות הוא ממן את מערך זה ומחזיר את כל ההוצאות על מערך זה . 
 מבקשת להאריך בשנה את התקשרות המדריכות לעוד כשנה על מנת להמשיך לספק את ההדרכה לגנים. הרשות מקבלת בחזרה החזר מלא למה שיצא . 5 שעות הדרכה לכל מעון לחודש כאשר יש לנו כ-60 מעונות.
 סך הכול 11 מדריכות.משרד המימון משלם על כל תקציב זה. התקציב הוא 800 אלף שקל, פחות או יותר, סכום מדויק ישלח ממש בימים אלה 11 מדריכות </t>
    </r>
    <r>
      <rPr>
        <b/>
        <u/>
        <sz val="12"/>
        <rFont val="Arial"/>
        <family val="2"/>
      </rPr>
      <t xml:space="preserve">סך תשלום לכל אחד בנפרד 72,615.31.סכום כולל של כל המדריכות 798,768.43 </t>
    </r>
    <r>
      <rPr>
        <b/>
        <sz val="12"/>
        <rFont val="Arial"/>
        <family val="2"/>
      </rPr>
      <t xml:space="preserve"> </t>
    </r>
  </si>
  <si>
    <t>החלטה מס' 2025-29.2</t>
  </si>
  <si>
    <t xml:space="preserve"> הדרכת הרכב ג'אז בתיכון גלילי</t>
  </si>
  <si>
    <t xml:space="preserve">הדס שרעבי 
מנהלת מח' יסודי </t>
  </si>
  <si>
    <t>בני גריינימן</t>
  </si>
  <si>
    <t>מנהלת בית הספר פנתה לנותן השרות לעבוד כמורה מן המניין הוסבר לו על הבדלים בהעסקה והוא סירב</t>
  </si>
  <si>
    <t>הגדלה- 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בני גריינימן החל מ- 01.09.25-20.06.26. יצויין כי נעשה ניסיון לגייס מורים. יעל מטלון מנהלת תיכון גלילי פרסמה במדיות השונות בקשות להעסקת מורים אולם ללא הצלחה.</t>
  </si>
  <si>
    <t>החלטה מס' 2025-29.3</t>
  </si>
  <si>
    <t>ינון טל</t>
  </si>
  <si>
    <t xml:space="preserve">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מ- 01.09.25-20.06.26. יצויין כי נעשה ניסיון לגייס מורים. יעל מטלון מנהלת תיכון גלילי פרסמה במדיות השונות בקשות להעסקת מורים אולם ללא הצלחה. גם הרכזת מחפשת בקרב קהילת המוסיקה הרכבים בתחומים מסוימים , אבל בעיקרון המורים לא יכולים לתת מענה להרכבים של אחהצ לכן צריכים תגבור מבחוץ. </t>
  </si>
  <si>
    <t>החלטה מס' 2025-29.4</t>
  </si>
  <si>
    <t>מטפל במוזיקה</t>
  </si>
  <si>
    <t>ירין וולוך</t>
  </si>
  <si>
    <t xml:space="preserve">הגדלה-מטפל במוזיקה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ירין וולוך החל מ- 01.09.25-20.06.26. יצויין כי נעשה ניסיון לגייס מורים. יעל מטלון מנהלת תיכון גלילי פרסמה במדיות השונות בקשות להעסקת מורים אולם ללא הצלחה.  </t>
  </si>
  <si>
    <t>החלטה מס' 2025-29.5</t>
  </si>
  <si>
    <t>הנחיה למגמת תקשורת מקדמת</t>
  </si>
  <si>
    <t>ראיה ביה"ס לתקשורת מקדמת</t>
  </si>
  <si>
    <t>מדובר בבקשה להעסקת יועץ יחיד: חברה בעלת מומחיות מיוחדת,  ובתוכנית ייחודית.  
תוכניתו של רן ישפה היא תכנית יחודית שאין כמוה להשוואה. התכנית עוסקת בחיזוק החוסן ותחושת המסוגלות העצמית של הנער והפיכתו לבוגר עצמאי, מעורב, בעל תודעה, רגישות חברתית, אכפתי ואחראי בחברה. תלמידי כיתות מבר וחינוך מיוחד זקוקים מאוד לחיזוק החוסן ותחושת המסוגלות והתכנית נותנת להם מענה. אנו מפעילים אותה כבר מספר שנים בהצלחה ומבקשים להמשיך בכך.</t>
  </si>
  <si>
    <t>החלטה מס' 2025-29.6</t>
  </si>
  <si>
    <t>ליווי בתחום פניות הציבור-קרית צעירים</t>
  </si>
  <si>
    <t>תקציב תמ"ל</t>
  </si>
  <si>
    <t>ליאור אלימלך</t>
  </si>
  <si>
    <t>סטלה בניימינוב - מדיה טים</t>
  </si>
  <si>
    <t>איגור ריינגרבץ - המומחים</t>
  </si>
  <si>
    <t>הצעות מחיר לליויי בנושא פניות ציבור בהתמקדות על פניות בנושא קריית הצעירים, ליאור אלימלך עם ההצעה המשוקללת הגבוהה ביותר.</t>
  </si>
  <si>
    <t>החלטה מס' 2025-29.7</t>
  </si>
  <si>
    <t>יועץ לכתיבת וליווי מכרז לפינוי איסוף ושינוע פסולת אריזות</t>
  </si>
  <si>
    <t>סער סנילביץ
מנהל מח' ניקיון עיר</t>
  </si>
  <si>
    <t>יעוץ לעריכת מכרזים</t>
  </si>
  <si>
    <t>פורטל ייעוץ ותכנון אקולוגי</t>
  </si>
  <si>
    <t xml:space="preserve">נטע אסטרטגיה וסביבה </t>
  </si>
  <si>
    <t>אשר ואתורי תכנון ואסטרטגיה</t>
  </si>
  <si>
    <t>נדרש יועץ לכתיבת ולווי מכרז מתחילתו ועד סופו יועץ לכתיבת וליווי מכרז לפינוי איסוף ושינוע פסולת אריזות.פורטל  יעוץ ותכנון אקולוגי עם ההצעה המשוקללת הגובהה ביותר.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</si>
</sst>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6"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sz val="10"/>
      <color theme="1"/>
      <name val="Arial"/>
      <family val="2"/>
      <scheme val="minor"/>
    </font>
    <font>
      <sz val="12"/>
      <name val="Arial"/>
      <family val="2"/>
    </font>
    <font>
      <b/>
      <sz val="13"/>
      <color theme="1"/>
      <name val="Arial"/>
      <family val="2"/>
      <scheme val="minor"/>
    </font>
    <font>
      <sz val="13"/>
      <color theme="1"/>
      <name val="Arial"/>
      <family val="2"/>
      <scheme val="minor"/>
    </font>
    <font>
      <sz val="12"/>
      <color theme="1"/>
      <name val="Arial"/>
      <family val="2"/>
      <scheme val="minor"/>
    </font>
    <font>
      <sz val="11"/>
      <color theme="1"/>
      <name val="Arial"/>
      <family val="2"/>
      <scheme val="minor"/>
    </font>
    <font>
      <b/>
      <u/>
      <sz val="12"/>
      <name val="Arial"/>
      <family val="2"/>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133">
    <xf numFmtId="0" fontId="0" fillId="0" borderId="0" xfId="0"/>
    <xf numFmtId="0" fontId="0" fillId="0" borderId="0" xfId="0" applyAlignment="1">
      <alignment readingOrder="2"/>
    </xf>
    <xf numFmtId="0" fontId="11" fillId="0" borderId="0" xfId="0" applyFont="1"/>
    <xf numFmtId="0" fontId="12" fillId="0" borderId="0" xfId="0" applyFont="1"/>
    <xf numFmtId="0" fontId="0" fillId="0" borderId="0" xfId="0" applyAlignment="1">
      <alignment horizontal="right" vertical="top"/>
    </xf>
    <xf numFmtId="0" fontId="0" fillId="0" borderId="0" xfId="0" applyAlignment="1">
      <alignment horizontal="right" vertical="top" wrapText="1"/>
    </xf>
    <xf numFmtId="0" fontId="0" fillId="6" borderId="1" xfId="0" applyFill="1" applyBorder="1" applyAlignment="1">
      <alignment horizontal="right" vertical="top"/>
    </xf>
    <xf numFmtId="165" fontId="7" fillId="6" borderId="1" xfId="2" applyNumberFormat="1" applyFont="1" applyFill="1" applyBorder="1" applyAlignment="1">
      <alignment horizontal="right" vertical="top" wrapText="1" readingOrder="2"/>
    </xf>
    <xf numFmtId="0" fontId="6" fillId="6" borderId="1" xfId="0" applyFont="1" applyFill="1" applyBorder="1" applyAlignment="1">
      <alignment horizontal="right" vertical="top" wrapText="1" readingOrder="2"/>
    </xf>
    <xf numFmtId="0" fontId="7" fillId="6" borderId="1" xfId="2" applyNumberFormat="1" applyFont="1" applyFill="1" applyBorder="1" applyAlignment="1">
      <alignment horizontal="right" vertical="top" wrapText="1" readingOrder="2"/>
    </xf>
    <xf numFmtId="165" fontId="10" fillId="6" borderId="1" xfId="0" applyNumberFormat="1" applyFont="1" applyFill="1" applyBorder="1" applyAlignment="1">
      <alignment horizontal="right" vertical="top" wrapText="1" readingOrder="2"/>
    </xf>
    <xf numFmtId="3" fontId="6" fillId="6" borderId="1" xfId="0" applyNumberFormat="1" applyFont="1" applyFill="1" applyBorder="1" applyAlignment="1">
      <alignment horizontal="right" vertical="top" wrapText="1" readingOrder="2"/>
    </xf>
    <xf numFmtId="0" fontId="10" fillId="0" borderId="1" xfId="0" applyFont="1" applyBorder="1" applyAlignment="1">
      <alignment horizontal="right" vertical="top" wrapText="1" readingOrder="2"/>
    </xf>
    <xf numFmtId="0" fontId="6" fillId="0" borderId="7" xfId="0" applyFont="1" applyBorder="1" applyAlignment="1">
      <alignment horizontal="right" vertical="top" wrapText="1" readingOrder="2"/>
    </xf>
    <xf numFmtId="0" fontId="13" fillId="0" borderId="1" xfId="1" applyNumberFormat="1" applyFont="1" applyFill="1" applyBorder="1" applyAlignment="1">
      <alignment horizontal="right" vertical="top" wrapText="1" readingOrder="2"/>
    </xf>
    <xf numFmtId="3" fontId="6" fillId="0" borderId="7" xfId="0" applyNumberFormat="1" applyFont="1" applyBorder="1" applyAlignment="1">
      <alignment horizontal="right" vertical="top" wrapText="1" readingOrder="2"/>
    </xf>
    <xf numFmtId="0" fontId="10" fillId="6" borderId="1" xfId="0" applyFont="1" applyFill="1" applyBorder="1" applyAlignment="1">
      <alignment horizontal="right" vertical="top" wrapText="1" readingOrder="2"/>
    </xf>
    <xf numFmtId="0" fontId="4" fillId="0" borderId="7" xfId="0" applyFont="1" applyBorder="1" applyAlignment="1">
      <alignment horizontal="right" vertical="top" wrapText="1" readingOrder="2"/>
    </xf>
    <xf numFmtId="0" fontId="8" fillId="0" borderId="7" xfId="0" applyFont="1" applyBorder="1" applyAlignment="1">
      <alignment horizontal="right" vertical="top" readingOrder="2"/>
    </xf>
    <xf numFmtId="165" fontId="5" fillId="5" borderId="7" xfId="0" applyNumberFormat="1" applyFont="1" applyFill="1" applyBorder="1" applyAlignment="1">
      <alignment horizontal="right" vertical="top" wrapText="1" readingOrder="2"/>
    </xf>
    <xf numFmtId="0" fontId="8" fillId="0" borderId="7" xfId="0" applyFont="1" applyBorder="1" applyAlignment="1">
      <alignment horizontal="right" vertical="top" wrapText="1" readingOrder="2"/>
    </xf>
    <xf numFmtId="0" fontId="9" fillId="0" borderId="7" xfId="0" applyFont="1" applyBorder="1" applyAlignment="1">
      <alignment horizontal="right" vertical="top" wrapText="1" readingOrder="2"/>
    </xf>
    <xf numFmtId="0" fontId="8" fillId="0" borderId="1" xfId="2" applyFont="1" applyFill="1" applyBorder="1" applyAlignment="1">
      <alignment horizontal="right" vertical="top" wrapText="1" readingOrder="2"/>
    </xf>
    <xf numFmtId="165" fontId="7" fillId="0" borderId="1" xfId="2" applyNumberFormat="1" applyFont="1" applyFill="1" applyBorder="1" applyAlignment="1">
      <alignment horizontal="right" vertical="top" wrapText="1" readingOrder="2"/>
    </xf>
    <xf numFmtId="0" fontId="6" fillId="0" borderId="1" xfId="0" applyFont="1" applyBorder="1" applyAlignment="1">
      <alignment horizontal="right" vertical="top" wrapText="1" readingOrder="2"/>
    </xf>
    <xf numFmtId="165" fontId="10" fillId="0" borderId="1" xfId="0" applyNumberFormat="1" applyFont="1" applyBorder="1" applyAlignment="1">
      <alignment horizontal="right" vertical="top" wrapText="1" readingOrder="2"/>
    </xf>
    <xf numFmtId="3" fontId="6" fillId="0" borderId="1" xfId="0" applyNumberFormat="1" applyFont="1" applyBorder="1" applyAlignment="1">
      <alignment horizontal="right" vertical="top" wrapText="1" readingOrder="2"/>
    </xf>
    <xf numFmtId="3" fontId="10" fillId="0" borderId="1" xfId="0" applyNumberFormat="1" applyFont="1" applyBorder="1" applyAlignment="1">
      <alignment horizontal="right" vertical="top" wrapText="1" readingOrder="2"/>
    </xf>
    <xf numFmtId="0" fontId="0" fillId="0" borderId="0" xfId="0" applyAlignment="1">
      <alignment horizontal="right" vertical="top" readingOrder="2"/>
    </xf>
    <xf numFmtId="164" fontId="0" fillId="0" borderId="0" xfId="0" applyNumberFormat="1" applyAlignment="1">
      <alignment horizontal="right" vertical="top" readingOrder="2"/>
    </xf>
    <xf numFmtId="0" fontId="8" fillId="0" borderId="0" xfId="0" applyFont="1" applyAlignment="1">
      <alignment horizontal="right" vertical="top" readingOrder="2"/>
    </xf>
    <xf numFmtId="0" fontId="8" fillId="0" borderId="0" xfId="0" applyFont="1" applyAlignment="1">
      <alignment horizontal="right" vertical="top"/>
    </xf>
    <xf numFmtId="0" fontId="4" fillId="3" borderId="1" xfId="0" applyFont="1" applyFill="1" applyBorder="1" applyAlignment="1">
      <alignment horizontal="right" vertical="top" wrapText="1" readingOrder="2"/>
    </xf>
    <xf numFmtId="0" fontId="5" fillId="0" borderId="5" xfId="0" applyFont="1" applyBorder="1" applyAlignment="1">
      <alignment horizontal="right" vertical="top" wrapText="1" readingOrder="2"/>
    </xf>
    <xf numFmtId="0" fontId="4" fillId="0" borderId="5" xfId="0" applyFont="1" applyBorder="1" applyAlignment="1">
      <alignment horizontal="right" vertical="top" wrapText="1" readingOrder="2"/>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4" fillId="0" borderId="5" xfId="0" applyFont="1" applyBorder="1" applyAlignment="1">
      <alignment vertical="top" wrapText="1" readingOrder="2"/>
    </xf>
    <xf numFmtId="0" fontId="4" fillId="0" borderId="6" xfId="0" applyFont="1" applyBorder="1" applyAlignment="1">
      <alignment vertical="top" wrapText="1" readingOrder="2"/>
    </xf>
    <xf numFmtId="3" fontId="6" fillId="0" borderId="7" xfId="0" applyNumberFormat="1" applyFont="1" applyBorder="1" applyAlignment="1">
      <alignment vertical="top" wrapText="1" readingOrder="2"/>
    </xf>
    <xf numFmtId="3" fontId="6" fillId="0" borderId="8" xfId="0" applyNumberFormat="1" applyFont="1" applyBorder="1" applyAlignment="1">
      <alignment vertical="top" wrapText="1" readingOrder="2"/>
    </xf>
    <xf numFmtId="0" fontId="4" fillId="0" borderId="7" xfId="0" applyFont="1" applyBorder="1" applyAlignment="1">
      <alignment vertical="top" wrapText="1" readingOrder="2"/>
    </xf>
    <xf numFmtId="0" fontId="4" fillId="0" borderId="8" xfId="0" applyFont="1" applyBorder="1" applyAlignment="1">
      <alignment vertical="top" wrapText="1" readingOrder="2"/>
    </xf>
    <xf numFmtId="0" fontId="8" fillId="0" borderId="7" xfId="0" applyFont="1" applyBorder="1" applyAlignment="1">
      <alignment vertical="top" readingOrder="2"/>
    </xf>
    <xf numFmtId="0" fontId="8" fillId="0" borderId="8" xfId="0" applyFont="1" applyBorder="1" applyAlignment="1">
      <alignment vertical="top" readingOrder="2"/>
    </xf>
    <xf numFmtId="165" fontId="5" fillId="5" borderId="7" xfId="0" applyNumberFormat="1" applyFont="1" applyFill="1" applyBorder="1" applyAlignment="1">
      <alignment vertical="top" wrapText="1" readingOrder="2"/>
    </xf>
    <xf numFmtId="165" fontId="5" fillId="5" borderId="8" xfId="0" applyNumberFormat="1" applyFont="1" applyFill="1" applyBorder="1" applyAlignment="1">
      <alignment vertical="top" wrapText="1" readingOrder="2"/>
    </xf>
    <xf numFmtId="0" fontId="9" fillId="0" borderId="7" xfId="0" applyFont="1" applyBorder="1" applyAlignment="1">
      <alignment vertical="top" wrapText="1" readingOrder="2"/>
    </xf>
    <xf numFmtId="0" fontId="9" fillId="0" borderId="8" xfId="0" applyFont="1" applyBorder="1" applyAlignment="1">
      <alignment vertical="top" wrapText="1" readingOrder="2"/>
    </xf>
    <xf numFmtId="0" fontId="9" fillId="0" borderId="9" xfId="0" applyFont="1" applyBorder="1" applyAlignment="1">
      <alignment vertical="top" wrapText="1" readingOrder="2"/>
    </xf>
    <xf numFmtId="0" fontId="0" fillId="0" borderId="7" xfId="0" applyBorder="1" applyAlignment="1">
      <alignment vertical="top"/>
    </xf>
    <xf numFmtId="0" fontId="0" fillId="0" borderId="8" xfId="0" applyBorder="1" applyAlignment="1">
      <alignment vertical="top"/>
    </xf>
    <xf numFmtId="49" fontId="5" fillId="4" borderId="4" xfId="0" applyNumberFormat="1" applyFont="1" applyFill="1" applyBorder="1" applyAlignment="1">
      <alignment vertical="top" readingOrder="2"/>
    </xf>
    <xf numFmtId="49" fontId="5" fillId="4" borderId="5" xfId="0" applyNumberFormat="1" applyFont="1" applyFill="1" applyBorder="1" applyAlignment="1">
      <alignment vertical="top" readingOrder="2"/>
    </xf>
    <xf numFmtId="49" fontId="5" fillId="4" borderId="6" xfId="0" applyNumberFormat="1" applyFont="1" applyFill="1" applyBorder="1" applyAlignment="1">
      <alignment vertical="top" readingOrder="2"/>
    </xf>
    <xf numFmtId="0" fontId="5" fillId="0" borderId="1" xfId="0" applyFont="1" applyBorder="1" applyAlignment="1">
      <alignment vertical="top" readingOrder="2"/>
    </xf>
    <xf numFmtId="0" fontId="6" fillId="0" borderId="7" xfId="0" applyFont="1" applyBorder="1" applyAlignment="1">
      <alignment vertical="top" wrapText="1" readingOrder="2"/>
    </xf>
    <xf numFmtId="0" fontId="6" fillId="0" borderId="8" xfId="0" applyFont="1" applyBorder="1" applyAlignment="1">
      <alignment vertical="top" wrapText="1" readingOrder="2"/>
    </xf>
    <xf numFmtId="0" fontId="6" fillId="0" borderId="9" xfId="0" applyFont="1" applyBorder="1" applyAlignment="1">
      <alignment vertical="top" wrapText="1" readingOrder="2"/>
    </xf>
    <xf numFmtId="0" fontId="13" fillId="0" borderId="7" xfId="1" applyNumberFormat="1" applyFont="1" applyFill="1" applyBorder="1" applyAlignment="1">
      <alignment vertical="top" wrapText="1" readingOrder="2"/>
    </xf>
    <xf numFmtId="0" fontId="13" fillId="0" borderId="8" xfId="1" applyNumberFormat="1" applyFont="1" applyFill="1" applyBorder="1" applyAlignment="1">
      <alignment vertical="top" wrapText="1" readingOrder="2"/>
    </xf>
    <xf numFmtId="49" fontId="5" fillId="4" borderId="5" xfId="0" applyNumberFormat="1" applyFont="1" applyFill="1" applyBorder="1" applyAlignment="1">
      <alignment vertical="top" wrapText="1" readingOrder="2"/>
    </xf>
    <xf numFmtId="49" fontId="5" fillId="4" borderId="6" xfId="0" applyNumberFormat="1" applyFont="1" applyFill="1" applyBorder="1" applyAlignment="1">
      <alignment vertical="top" wrapText="1" readingOrder="2"/>
    </xf>
    <xf numFmtId="0" fontId="6" fillId="0" borderId="8" xfId="1" applyNumberFormat="1" applyFont="1" applyFill="1" applyBorder="1" applyAlignment="1">
      <alignment vertical="top" wrapText="1" readingOrder="2"/>
    </xf>
    <xf numFmtId="0" fontId="6" fillId="0" borderId="9" xfId="1" applyNumberFormat="1" applyFont="1" applyFill="1" applyBorder="1" applyAlignment="1">
      <alignment vertical="top" wrapText="1" readingOrder="2"/>
    </xf>
    <xf numFmtId="0" fontId="0" fillId="6" borderId="1" xfId="0" applyFill="1" applyBorder="1" applyAlignment="1">
      <alignment vertical="top"/>
    </xf>
    <xf numFmtId="165" fontId="7" fillId="6" borderId="1" xfId="2" applyNumberFormat="1" applyFont="1" applyFill="1" applyBorder="1" applyAlignment="1">
      <alignment vertical="top" wrapText="1" readingOrder="2"/>
    </xf>
    <xf numFmtId="0" fontId="7" fillId="6" borderId="1" xfId="2" applyNumberFormat="1" applyFont="1" applyFill="1" applyBorder="1" applyAlignment="1">
      <alignment vertical="top" wrapText="1" readingOrder="2"/>
    </xf>
    <xf numFmtId="165" fontId="10" fillId="6" borderId="1" xfId="0" applyNumberFormat="1" applyFont="1" applyFill="1" applyBorder="1" applyAlignment="1">
      <alignment vertical="top" wrapText="1" readingOrder="2"/>
    </xf>
    <xf numFmtId="3" fontId="6" fillId="6" borderId="1" xfId="0" applyNumberFormat="1" applyFont="1" applyFill="1" applyBorder="1" applyAlignment="1">
      <alignment vertical="top" wrapText="1" readingOrder="2"/>
    </xf>
    <xf numFmtId="0" fontId="6" fillId="6" borderId="1" xfId="0" applyFont="1" applyFill="1" applyBorder="1" applyAlignment="1">
      <alignment vertical="top" wrapText="1" readingOrder="2"/>
    </xf>
    <xf numFmtId="0" fontId="5" fillId="0" borderId="5" xfId="0" applyFont="1" applyBorder="1" applyAlignment="1">
      <alignment vertical="top" wrapText="1" readingOrder="2"/>
    </xf>
    <xf numFmtId="0" fontId="14" fillId="6" borderId="1" xfId="0" applyFont="1" applyFill="1" applyBorder="1" applyAlignment="1">
      <alignment vertical="top"/>
    </xf>
    <xf numFmtId="0" fontId="3" fillId="3" borderId="2" xfId="0" applyFont="1" applyFill="1" applyBorder="1" applyAlignment="1">
      <alignment vertical="top" readingOrder="2"/>
    </xf>
    <xf numFmtId="0" fontId="3" fillId="3" borderId="3" xfId="0" applyFont="1" applyFill="1" applyBorder="1" applyAlignment="1">
      <alignment vertical="top" readingOrder="2"/>
    </xf>
    <xf numFmtId="0" fontId="4" fillId="3" borderId="1" xfId="0" applyFont="1" applyFill="1" applyBorder="1" applyAlignment="1">
      <alignment vertical="top" wrapText="1" readingOrder="2"/>
    </xf>
    <xf numFmtId="0" fontId="5" fillId="0" borderId="4" xfId="0" applyFont="1" applyBorder="1" applyAlignment="1">
      <alignment vertical="top" readingOrder="2"/>
    </xf>
    <xf numFmtId="49" fontId="5" fillId="4" borderId="5" xfId="0" applyNumberFormat="1" applyFont="1" applyFill="1" applyBorder="1" applyAlignment="1">
      <alignment horizontal="right" vertical="top" wrapText="1" readingOrder="2"/>
    </xf>
    <xf numFmtId="49" fontId="5" fillId="4" borderId="5" xfId="0" applyNumberFormat="1" applyFont="1" applyFill="1" applyBorder="1" applyAlignment="1">
      <alignment horizontal="right" vertical="top" readingOrder="2"/>
    </xf>
    <xf numFmtId="0" fontId="12" fillId="0" borderId="0" xfId="0" applyFont="1" applyAlignment="1">
      <alignment horizontal="right"/>
    </xf>
    <xf numFmtId="0" fontId="3" fillId="0" borderId="3" xfId="0" applyFont="1" applyFill="1" applyBorder="1" applyAlignment="1">
      <alignment vertical="top" readingOrder="2"/>
    </xf>
    <xf numFmtId="0" fontId="3" fillId="0" borderId="3" xfId="0" applyFont="1" applyFill="1" applyBorder="1" applyAlignment="1">
      <alignment horizontal="right" vertical="top" readingOrder="2"/>
    </xf>
    <xf numFmtId="0" fontId="3" fillId="0" borderId="0" xfId="0" applyFont="1" applyFill="1" applyBorder="1" applyAlignment="1">
      <alignment vertical="top" readingOrder="2"/>
    </xf>
    <xf numFmtId="0" fontId="0" fillId="0" borderId="0" xfId="0" applyBorder="1" applyAlignment="1">
      <alignment horizontal="right" vertical="top"/>
    </xf>
    <xf numFmtId="0" fontId="3" fillId="0" borderId="10" xfId="0" applyFont="1" applyFill="1" applyBorder="1" applyAlignment="1">
      <alignment vertical="top" readingOrder="2"/>
    </xf>
    <xf numFmtId="0" fontId="4" fillId="0" borderId="0" xfId="0" applyFont="1" applyFill="1" applyBorder="1" applyAlignment="1">
      <alignment vertical="top" wrapText="1" readingOrder="2"/>
    </xf>
    <xf numFmtId="0" fontId="0" fillId="0" borderId="0" xfId="0" applyFill="1" applyBorder="1" applyAlignment="1">
      <alignment horizontal="right" vertical="top"/>
    </xf>
    <xf numFmtId="0" fontId="4" fillId="3" borderId="7" xfId="0" applyFont="1" applyFill="1" applyBorder="1" applyAlignment="1">
      <alignment vertical="top" readingOrder="2"/>
    </xf>
    <xf numFmtId="0" fontId="4" fillId="3" borderId="7" xfId="0" applyFont="1" applyFill="1" applyBorder="1" applyAlignment="1">
      <alignment vertical="top" wrapText="1" readingOrder="2"/>
    </xf>
    <xf numFmtId="0" fontId="4" fillId="3" borderId="11" xfId="0" applyFont="1" applyFill="1" applyBorder="1" applyAlignment="1">
      <alignment vertical="top" wrapText="1" readingOrder="2"/>
    </xf>
    <xf numFmtId="0" fontId="0" fillId="0" borderId="11" xfId="0" applyBorder="1" applyAlignment="1">
      <alignment vertical="top" readingOrder="2"/>
    </xf>
    <xf numFmtId="0" fontId="5" fillId="0" borderId="12" xfId="0" applyFont="1" applyBorder="1" applyAlignment="1">
      <alignment horizontal="right" vertical="top" wrapText="1" readingOrder="2"/>
    </xf>
    <xf numFmtId="0" fontId="5" fillId="0" borderId="7" xfId="0" applyFont="1" applyBorder="1" applyAlignment="1">
      <alignment horizontal="right" vertical="top" wrapText="1" readingOrder="2"/>
    </xf>
    <xf numFmtId="164" fontId="5" fillId="0" borderId="7" xfId="0" applyNumberFormat="1" applyFont="1" applyBorder="1" applyAlignment="1">
      <alignment horizontal="right" vertical="top" wrapText="1" readingOrder="2"/>
    </xf>
    <xf numFmtId="0" fontId="5" fillId="0" borderId="9" xfId="0" applyFont="1" applyBorder="1" applyAlignment="1">
      <alignment vertical="top" readingOrder="2"/>
    </xf>
    <xf numFmtId="0" fontId="0" fillId="6" borderId="9" xfId="0" applyFill="1" applyBorder="1" applyAlignment="1">
      <alignment horizontal="right" vertical="top"/>
    </xf>
    <xf numFmtId="165" fontId="7" fillId="6" borderId="9" xfId="2" applyNumberFormat="1" applyFont="1" applyFill="1" applyBorder="1" applyAlignment="1">
      <alignment horizontal="right" vertical="top" wrapText="1" readingOrder="2"/>
    </xf>
    <xf numFmtId="0" fontId="6" fillId="6" borderId="9" xfId="0" applyFont="1" applyFill="1" applyBorder="1" applyAlignment="1">
      <alignment horizontal="right" vertical="top" wrapText="1" readingOrder="2"/>
    </xf>
    <xf numFmtId="0" fontId="7" fillId="6" borderId="9" xfId="2" applyNumberFormat="1" applyFont="1" applyFill="1" applyBorder="1" applyAlignment="1">
      <alignment horizontal="right" vertical="top" wrapText="1" readingOrder="2"/>
    </xf>
    <xf numFmtId="165" fontId="10" fillId="6" borderId="9" xfId="0" applyNumberFormat="1" applyFont="1" applyFill="1" applyBorder="1" applyAlignment="1">
      <alignment horizontal="right" vertical="top" wrapText="1" readingOrder="2"/>
    </xf>
    <xf numFmtId="3" fontId="6" fillId="6" borderId="9" xfId="0" applyNumberFormat="1" applyFont="1" applyFill="1" applyBorder="1" applyAlignment="1">
      <alignment horizontal="right" vertical="top" wrapText="1" readingOrder="2"/>
    </xf>
    <xf numFmtId="0" fontId="6" fillId="0" borderId="13" xfId="0" applyFont="1" applyBorder="1" applyAlignment="1">
      <alignment vertical="top" wrapText="1" readingOrder="2"/>
    </xf>
    <xf numFmtId="49" fontId="5" fillId="4" borderId="11" xfId="0" applyNumberFormat="1" applyFont="1" applyFill="1" applyBorder="1" applyAlignment="1">
      <alignment vertical="top" readingOrder="2"/>
    </xf>
    <xf numFmtId="0" fontId="5" fillId="0" borderId="7" xfId="0" applyFont="1" applyBorder="1" applyAlignment="1">
      <alignment vertical="top" readingOrder="2"/>
    </xf>
    <xf numFmtId="0" fontId="5" fillId="0" borderId="8" xfId="0" applyFont="1" applyBorder="1" applyAlignment="1">
      <alignment vertical="top" readingOrder="2"/>
    </xf>
    <xf numFmtId="0" fontId="10" fillId="0" borderId="7" xfId="0" applyFont="1" applyBorder="1" applyAlignment="1">
      <alignment horizontal="right" vertical="top" wrapText="1" readingOrder="2"/>
    </xf>
    <xf numFmtId="49" fontId="5" fillId="4" borderId="14" xfId="0" applyNumberFormat="1" applyFont="1" applyFill="1" applyBorder="1" applyAlignment="1">
      <alignment vertical="top" readingOrder="2"/>
    </xf>
    <xf numFmtId="49" fontId="5" fillId="4" borderId="15" xfId="0" applyNumberFormat="1" applyFont="1" applyFill="1" applyBorder="1" applyAlignment="1">
      <alignment vertical="top" readingOrder="2"/>
    </xf>
    <xf numFmtId="0" fontId="5" fillId="0" borderId="5" xfId="0" applyFont="1" applyBorder="1" applyAlignment="1">
      <alignment vertical="top" readingOrder="2"/>
    </xf>
    <xf numFmtId="0" fontId="10" fillId="0" borderId="12" xfId="0" applyFont="1" applyBorder="1" applyAlignment="1">
      <alignment vertical="top" wrapText="1" readingOrder="2"/>
    </xf>
    <xf numFmtId="0" fontId="10" fillId="0" borderId="13" xfId="0" applyFont="1" applyBorder="1" applyAlignment="1">
      <alignment vertical="top" wrapText="1" readingOrder="2"/>
    </xf>
    <xf numFmtId="165" fontId="7" fillId="0" borderId="7" xfId="2" applyNumberFormat="1" applyFont="1" applyFill="1" applyBorder="1" applyAlignment="1">
      <alignment horizontal="right" vertical="top" wrapText="1" readingOrder="2"/>
    </xf>
    <xf numFmtId="165" fontId="10" fillId="0" borderId="7" xfId="0" applyNumberFormat="1" applyFont="1" applyBorder="1" applyAlignment="1">
      <alignment horizontal="right" vertical="top" wrapText="1" readingOrder="2"/>
    </xf>
    <xf numFmtId="49" fontId="5" fillId="4" borderId="15" xfId="0" applyNumberFormat="1" applyFont="1" applyFill="1" applyBorder="1" applyAlignment="1">
      <alignment horizontal="right" vertical="top" readingOrder="2"/>
    </xf>
    <xf numFmtId="49" fontId="5" fillId="4" borderId="16" xfId="0" applyNumberFormat="1" applyFont="1" applyFill="1" applyBorder="1" applyAlignment="1">
      <alignment vertical="top" readingOrder="2"/>
    </xf>
    <xf numFmtId="0" fontId="0" fillId="0" borderId="6" xfId="0" applyBorder="1" applyAlignment="1">
      <alignment horizontal="right" vertical="top"/>
    </xf>
    <xf numFmtId="0" fontId="4" fillId="0" borderId="16" xfId="0" applyFont="1" applyBorder="1" applyAlignment="1">
      <alignment vertical="top" wrapText="1" readingOrder="2"/>
    </xf>
    <xf numFmtId="0" fontId="8" fillId="0" borderId="1" xfId="0" applyFont="1" applyBorder="1" applyAlignment="1">
      <alignment horizontal="right" vertical="top" wrapText="1" readingOrder="2"/>
    </xf>
    <xf numFmtId="0" fontId="0" fillId="0" borderId="1" xfId="0" applyBorder="1" applyAlignment="1">
      <alignment horizontal="right" vertical="top" wrapText="1"/>
    </xf>
    <xf numFmtId="0" fontId="5" fillId="0" borderId="16" xfId="0" applyFont="1" applyBorder="1" applyAlignment="1">
      <alignment vertical="top" wrapText="1" readingOrder="2"/>
    </xf>
    <xf numFmtId="165" fontId="5" fillId="5" borderId="17" xfId="0" applyNumberFormat="1" applyFont="1" applyFill="1" applyBorder="1" applyAlignment="1">
      <alignment vertical="top" wrapText="1" readingOrder="2"/>
    </xf>
    <xf numFmtId="0" fontId="8" fillId="0" borderId="17" xfId="0" applyFont="1" applyBorder="1" applyAlignment="1">
      <alignment vertical="top" readingOrder="2"/>
    </xf>
    <xf numFmtId="0" fontId="5" fillId="0" borderId="15" xfId="0" applyFont="1" applyBorder="1" applyAlignment="1">
      <alignment vertical="top" wrapText="1" readingOrder="2"/>
    </xf>
    <xf numFmtId="49" fontId="5" fillId="4" borderId="17" xfId="0" applyNumberFormat="1" applyFont="1" applyFill="1" applyBorder="1" applyAlignment="1">
      <alignment vertical="top" readingOrder="2"/>
    </xf>
    <xf numFmtId="165" fontId="5" fillId="5" borderId="14" xfId="0" applyNumberFormat="1" applyFont="1" applyFill="1" applyBorder="1" applyAlignment="1">
      <alignment vertical="top" wrapText="1" readingOrder="2"/>
    </xf>
    <xf numFmtId="3" fontId="10" fillId="0" borderId="7" xfId="0" applyNumberFormat="1" applyFont="1" applyBorder="1" applyAlignment="1">
      <alignment horizontal="right" vertical="top" wrapText="1" readingOrder="2"/>
    </xf>
    <xf numFmtId="49" fontId="5" fillId="3" borderId="4" xfId="0" applyNumberFormat="1" applyFont="1" applyFill="1" applyBorder="1" applyAlignment="1">
      <alignment vertical="top" readingOrder="2"/>
    </xf>
    <xf numFmtId="49" fontId="5" fillId="3" borderId="5" xfId="0" applyNumberFormat="1" applyFont="1" applyFill="1" applyBorder="1" applyAlignment="1">
      <alignment vertical="top" readingOrder="2"/>
    </xf>
    <xf numFmtId="49" fontId="5" fillId="3" borderId="5" xfId="0" applyNumberFormat="1" applyFont="1" applyFill="1" applyBorder="1" applyAlignment="1">
      <alignment horizontal="right" vertical="top" readingOrder="2"/>
    </xf>
    <xf numFmtId="0" fontId="5" fillId="3" borderId="5" xfId="0" applyFont="1" applyFill="1" applyBorder="1" applyAlignment="1">
      <alignment horizontal="right" vertical="top" wrapText="1" readingOrder="2"/>
    </xf>
    <xf numFmtId="0" fontId="4" fillId="3" borderId="5" xfId="0" applyFont="1" applyFill="1" applyBorder="1" applyAlignment="1">
      <alignment horizontal="right" vertical="top" wrapText="1" readingOrder="2"/>
    </xf>
    <xf numFmtId="0" fontId="5" fillId="3" borderId="6" xfId="0" applyFont="1" applyFill="1" applyBorder="1" applyAlignment="1">
      <alignment horizontal="right" vertical="top"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56EA-AB9B-4A70-8021-E346A41E0718}">
  <dimension ref="A1:T39"/>
  <sheetViews>
    <sheetView rightToLeft="1" tabSelected="1" zoomScale="70" zoomScaleNormal="70" workbookViewId="0">
      <selection activeCell="P12" sqref="P12"/>
    </sheetView>
  </sheetViews>
  <sheetFormatPr defaultColWidth="8.75" defaultRowHeight="15" x14ac:dyDescent="0.2"/>
  <cols>
    <col min="1" max="1" width="4.25" style="4" customWidth="1"/>
    <col min="2" max="2" width="21.125" style="4" bestFit="1" customWidth="1"/>
    <col min="3" max="3" width="16.25" style="4" customWidth="1"/>
    <col min="4" max="4" width="13.625" style="4" customWidth="1"/>
    <col min="5" max="5" width="11.25" style="4" customWidth="1"/>
    <col min="6" max="6" width="8.75" style="4"/>
    <col min="7" max="7" width="15.125" style="4" customWidth="1"/>
    <col min="8" max="8" width="7.25" style="4" customWidth="1"/>
    <col min="9" max="9" width="8.875" style="4" bestFit="1" customWidth="1"/>
    <col min="10" max="10" width="10.25" style="4" bestFit="1" customWidth="1"/>
    <col min="11" max="11" width="15" style="4" bestFit="1" customWidth="1"/>
    <col min="12" max="12" width="19.5" style="4" customWidth="1"/>
    <col min="13" max="13" width="14.25" style="28" customWidth="1"/>
    <col min="14" max="14" width="13.625" style="29" bestFit="1" customWidth="1"/>
    <col min="15" max="15" width="13.875" style="4" customWidth="1"/>
    <col min="16" max="16" width="22.5" style="30" customWidth="1"/>
    <col min="17" max="17" width="12.75" style="30" customWidth="1"/>
    <col min="18" max="18" width="15.625" style="30" customWidth="1"/>
    <col min="19" max="19" width="15" style="30" customWidth="1"/>
    <col min="20" max="20" width="10.875" style="31" customWidth="1"/>
    <col min="21" max="16384" width="8.75" style="4"/>
  </cols>
  <sheetData>
    <row r="1" spans="1:20" ht="21" thickBot="1" x14ac:dyDescent="0.25">
      <c r="A1" s="74" t="s">
        <v>36</v>
      </c>
      <c r="B1" s="75"/>
      <c r="C1" s="75"/>
      <c r="D1" s="75"/>
      <c r="E1" s="75"/>
      <c r="F1" s="81"/>
      <c r="G1" s="82"/>
      <c r="H1" s="81"/>
      <c r="I1" s="81"/>
      <c r="J1" s="81"/>
      <c r="K1" s="81"/>
      <c r="L1" s="85"/>
      <c r="M1" s="85"/>
      <c r="N1" s="85"/>
      <c r="O1" s="85"/>
      <c r="P1" s="85"/>
      <c r="Q1" s="85"/>
      <c r="R1" s="85"/>
      <c r="S1" s="83"/>
      <c r="T1" s="84"/>
    </row>
    <row r="2" spans="1:20" ht="38.25" customHeight="1" x14ac:dyDescent="0.2">
      <c r="A2" s="88" t="s">
        <v>0</v>
      </c>
      <c r="B2" s="89"/>
      <c r="C2" s="76"/>
      <c r="D2" s="76"/>
      <c r="E2" s="76"/>
      <c r="F2" s="76"/>
      <c r="G2" s="32"/>
      <c r="H2" s="76"/>
      <c r="I2" s="89"/>
      <c r="J2" s="89"/>
      <c r="K2" s="90"/>
      <c r="L2" s="86"/>
      <c r="M2" s="86"/>
      <c r="N2" s="86"/>
      <c r="O2" s="86"/>
      <c r="P2" s="86"/>
      <c r="Q2" s="86"/>
      <c r="R2" s="86"/>
      <c r="S2" s="86"/>
      <c r="T2" s="87"/>
    </row>
    <row r="3" spans="1:20" s="5" customFormat="1" ht="63" x14ac:dyDescent="0.2">
      <c r="A3" s="91"/>
      <c r="B3" s="92" t="s">
        <v>1</v>
      </c>
      <c r="C3" s="92" t="s">
        <v>2</v>
      </c>
      <c r="D3" s="93" t="s">
        <v>3</v>
      </c>
      <c r="E3" s="93" t="s">
        <v>4</v>
      </c>
      <c r="F3" s="93" t="s">
        <v>5</v>
      </c>
      <c r="G3" s="93" t="s">
        <v>6</v>
      </c>
      <c r="H3" s="93" t="s">
        <v>7</v>
      </c>
      <c r="I3" s="93" t="s">
        <v>8</v>
      </c>
      <c r="J3" s="93" t="s">
        <v>9</v>
      </c>
      <c r="K3" s="93" t="s">
        <v>10</v>
      </c>
      <c r="L3" s="94" t="s">
        <v>11</v>
      </c>
      <c r="M3" s="94" t="s">
        <v>12</v>
      </c>
      <c r="N3" s="94" t="s">
        <v>13</v>
      </c>
      <c r="O3" s="93" t="s">
        <v>14</v>
      </c>
      <c r="P3" s="93" t="s">
        <v>15</v>
      </c>
      <c r="Q3" s="93" t="s">
        <v>16</v>
      </c>
      <c r="R3" s="17" t="s">
        <v>17</v>
      </c>
      <c r="S3" s="17" t="s">
        <v>18</v>
      </c>
      <c r="T3" s="93" t="s">
        <v>19</v>
      </c>
    </row>
    <row r="4" spans="1:20" ht="14.25" customHeight="1" x14ac:dyDescent="0.2">
      <c r="A4" s="127" t="s">
        <v>37</v>
      </c>
      <c r="B4" s="128"/>
      <c r="C4" s="128"/>
      <c r="D4" s="128"/>
      <c r="E4" s="128"/>
      <c r="F4" s="128"/>
      <c r="G4" s="128"/>
      <c r="H4" s="129"/>
      <c r="I4" s="128"/>
      <c r="J4" s="128"/>
      <c r="K4" s="128"/>
      <c r="L4" s="128"/>
      <c r="M4" s="128"/>
      <c r="N4" s="128"/>
      <c r="O4" s="128"/>
      <c r="P4" s="128"/>
      <c r="Q4" s="130"/>
      <c r="R4" s="131"/>
      <c r="S4" s="131"/>
      <c r="T4" s="132"/>
    </row>
    <row r="5" spans="1:20" ht="15" customHeight="1" x14ac:dyDescent="0.2">
      <c r="A5" s="105">
        <v>1</v>
      </c>
      <c r="B5" s="102" t="s">
        <v>38</v>
      </c>
      <c r="C5" s="58" t="s">
        <v>39</v>
      </c>
      <c r="D5" s="64">
        <v>1812000752</v>
      </c>
      <c r="E5" s="41" t="s">
        <v>34</v>
      </c>
      <c r="F5" s="41" t="s">
        <v>35</v>
      </c>
      <c r="G5" s="96" t="s">
        <v>40</v>
      </c>
      <c r="H5" s="97" t="s">
        <v>20</v>
      </c>
      <c r="I5" s="98">
        <v>100</v>
      </c>
      <c r="J5" s="99" t="s">
        <v>29</v>
      </c>
      <c r="K5" s="100">
        <v>170.94</v>
      </c>
      <c r="L5" s="101">
        <v>360</v>
      </c>
      <c r="M5" s="97">
        <f t="shared" ref="M5:M15" si="0">L5*K5</f>
        <v>61538.400000000001</v>
      </c>
      <c r="N5" s="97">
        <f t="shared" ref="N5:N15" si="1">M5*1.18</f>
        <v>72615.311999999991</v>
      </c>
      <c r="O5" s="43" t="s">
        <v>23</v>
      </c>
      <c r="P5" s="43"/>
      <c r="Q5" s="122"/>
      <c r="R5" s="121">
        <f>SUM(N5:N15)</f>
        <v>798768.43200000003</v>
      </c>
      <c r="S5" s="49"/>
      <c r="T5" s="36" t="s">
        <v>33</v>
      </c>
    </row>
    <row r="6" spans="1:20" ht="15" customHeight="1" x14ac:dyDescent="0.2">
      <c r="A6" s="105"/>
      <c r="B6" s="102"/>
      <c r="C6" s="58"/>
      <c r="D6" s="64"/>
      <c r="E6" s="41"/>
      <c r="F6" s="41"/>
      <c r="G6" s="73" t="s">
        <v>41</v>
      </c>
      <c r="H6" s="7" t="s">
        <v>20</v>
      </c>
      <c r="I6" s="68">
        <v>100</v>
      </c>
      <c r="J6" s="68" t="s">
        <v>29</v>
      </c>
      <c r="K6" s="69">
        <v>170.94</v>
      </c>
      <c r="L6" s="70">
        <v>360</v>
      </c>
      <c r="M6" s="67">
        <f t="shared" si="0"/>
        <v>61538.400000000001</v>
      </c>
      <c r="N6" s="67">
        <f t="shared" si="1"/>
        <v>72615.311999999991</v>
      </c>
      <c r="O6" s="43"/>
      <c r="P6" s="43"/>
      <c r="Q6" s="122"/>
      <c r="R6" s="121"/>
      <c r="S6" s="49"/>
      <c r="T6" s="36"/>
    </row>
    <row r="7" spans="1:20" ht="14.25" customHeight="1" x14ac:dyDescent="0.2">
      <c r="A7" s="105"/>
      <c r="B7" s="102"/>
      <c r="C7" s="58"/>
      <c r="D7" s="64"/>
      <c r="E7" s="41"/>
      <c r="F7" s="41"/>
      <c r="G7" s="66" t="s">
        <v>42</v>
      </c>
      <c r="H7" s="7" t="s">
        <v>20</v>
      </c>
      <c r="I7" s="71">
        <v>100</v>
      </c>
      <c r="J7" s="68" t="s">
        <v>29</v>
      </c>
      <c r="K7" s="69">
        <v>170.94</v>
      </c>
      <c r="L7" s="70">
        <v>360</v>
      </c>
      <c r="M7" s="67">
        <f t="shared" si="0"/>
        <v>61538.400000000001</v>
      </c>
      <c r="N7" s="67">
        <f t="shared" si="1"/>
        <v>72615.311999999991</v>
      </c>
      <c r="O7" s="43"/>
      <c r="P7" s="43"/>
      <c r="Q7" s="122"/>
      <c r="R7" s="121"/>
      <c r="S7" s="49"/>
      <c r="T7" s="36"/>
    </row>
    <row r="8" spans="1:20" ht="15" customHeight="1" x14ac:dyDescent="0.2">
      <c r="A8" s="105"/>
      <c r="B8" s="102"/>
      <c r="C8" s="58"/>
      <c r="D8" s="64"/>
      <c r="E8" s="41"/>
      <c r="F8" s="41"/>
      <c r="G8" s="66" t="s">
        <v>43</v>
      </c>
      <c r="H8" s="7" t="s">
        <v>20</v>
      </c>
      <c r="I8" s="68">
        <v>100</v>
      </c>
      <c r="J8" s="68" t="s">
        <v>29</v>
      </c>
      <c r="K8" s="69">
        <v>170.94</v>
      </c>
      <c r="L8" s="70">
        <v>360</v>
      </c>
      <c r="M8" s="67">
        <f t="shared" si="0"/>
        <v>61538.400000000001</v>
      </c>
      <c r="N8" s="67">
        <f t="shared" si="1"/>
        <v>72615.311999999991</v>
      </c>
      <c r="O8" s="43"/>
      <c r="P8" s="43"/>
      <c r="Q8" s="122"/>
      <c r="R8" s="121"/>
      <c r="S8" s="49"/>
      <c r="T8" s="36"/>
    </row>
    <row r="9" spans="1:20" ht="15" customHeight="1" x14ac:dyDescent="0.2">
      <c r="A9" s="105"/>
      <c r="B9" s="102"/>
      <c r="C9" s="58"/>
      <c r="D9" s="64"/>
      <c r="E9" s="41"/>
      <c r="F9" s="41"/>
      <c r="G9" s="66" t="s">
        <v>44</v>
      </c>
      <c r="H9" s="7" t="s">
        <v>20</v>
      </c>
      <c r="I9" s="71">
        <v>100</v>
      </c>
      <c r="J9" s="68" t="s">
        <v>29</v>
      </c>
      <c r="K9" s="69">
        <v>170.94</v>
      </c>
      <c r="L9" s="70">
        <v>360</v>
      </c>
      <c r="M9" s="67">
        <f t="shared" si="0"/>
        <v>61538.400000000001</v>
      </c>
      <c r="N9" s="67">
        <f t="shared" si="1"/>
        <v>72615.311999999991</v>
      </c>
      <c r="O9" s="43"/>
      <c r="P9" s="43"/>
      <c r="Q9" s="122"/>
      <c r="R9" s="121"/>
      <c r="S9" s="49"/>
      <c r="T9" s="36"/>
    </row>
    <row r="10" spans="1:20" ht="15" customHeight="1" x14ac:dyDescent="0.2">
      <c r="A10" s="105"/>
      <c r="B10" s="102"/>
      <c r="C10" s="58"/>
      <c r="D10" s="64"/>
      <c r="E10" s="41"/>
      <c r="F10" s="41"/>
      <c r="G10" s="66" t="s">
        <v>45</v>
      </c>
      <c r="H10" s="7" t="s">
        <v>20</v>
      </c>
      <c r="I10" s="68">
        <v>100</v>
      </c>
      <c r="J10" s="68" t="s">
        <v>29</v>
      </c>
      <c r="K10" s="69">
        <v>170.94</v>
      </c>
      <c r="L10" s="70">
        <v>360</v>
      </c>
      <c r="M10" s="67">
        <f t="shared" si="0"/>
        <v>61538.400000000001</v>
      </c>
      <c r="N10" s="67">
        <f t="shared" si="1"/>
        <v>72615.311999999991</v>
      </c>
      <c r="O10" s="43"/>
      <c r="P10" s="43"/>
      <c r="Q10" s="122"/>
      <c r="R10" s="121"/>
      <c r="S10" s="49"/>
      <c r="T10" s="36"/>
    </row>
    <row r="11" spans="1:20" ht="15" customHeight="1" x14ac:dyDescent="0.2">
      <c r="A11" s="105"/>
      <c r="B11" s="102"/>
      <c r="C11" s="58"/>
      <c r="D11" s="64"/>
      <c r="E11" s="41"/>
      <c r="F11" s="41"/>
      <c r="G11" s="66" t="s">
        <v>46</v>
      </c>
      <c r="H11" s="7" t="s">
        <v>20</v>
      </c>
      <c r="I11" s="71">
        <v>100</v>
      </c>
      <c r="J11" s="68" t="s">
        <v>29</v>
      </c>
      <c r="K11" s="69">
        <v>170.94</v>
      </c>
      <c r="L11" s="70">
        <v>360</v>
      </c>
      <c r="M11" s="67">
        <f t="shared" si="0"/>
        <v>61538.400000000001</v>
      </c>
      <c r="N11" s="67">
        <f t="shared" si="1"/>
        <v>72615.311999999991</v>
      </c>
      <c r="O11" s="43"/>
      <c r="P11" s="43"/>
      <c r="Q11" s="122"/>
      <c r="R11" s="121"/>
      <c r="S11" s="49"/>
      <c r="T11" s="36"/>
    </row>
    <row r="12" spans="1:20" ht="15" customHeight="1" x14ac:dyDescent="0.2">
      <c r="A12" s="105"/>
      <c r="B12" s="102"/>
      <c r="C12" s="58"/>
      <c r="D12" s="64"/>
      <c r="E12" s="41"/>
      <c r="F12" s="41"/>
      <c r="G12" s="66" t="s">
        <v>47</v>
      </c>
      <c r="H12" s="7" t="s">
        <v>20</v>
      </c>
      <c r="I12" s="68">
        <v>100</v>
      </c>
      <c r="J12" s="68" t="s">
        <v>29</v>
      </c>
      <c r="K12" s="69">
        <v>170.94</v>
      </c>
      <c r="L12" s="70">
        <v>360</v>
      </c>
      <c r="M12" s="67">
        <f t="shared" si="0"/>
        <v>61538.400000000001</v>
      </c>
      <c r="N12" s="67">
        <f t="shared" si="1"/>
        <v>72615.311999999991</v>
      </c>
      <c r="O12" s="43"/>
      <c r="P12" s="43"/>
      <c r="Q12" s="122"/>
      <c r="R12" s="121"/>
      <c r="S12" s="49"/>
      <c r="T12" s="36"/>
    </row>
    <row r="13" spans="1:20" ht="15" customHeight="1" x14ac:dyDescent="0.2">
      <c r="A13" s="105"/>
      <c r="B13" s="102"/>
      <c r="C13" s="58"/>
      <c r="D13" s="64"/>
      <c r="E13" s="41"/>
      <c r="F13" s="41"/>
      <c r="G13" s="66" t="s">
        <v>48</v>
      </c>
      <c r="H13" s="7" t="s">
        <v>20</v>
      </c>
      <c r="I13" s="71">
        <v>100</v>
      </c>
      <c r="J13" s="68" t="s">
        <v>29</v>
      </c>
      <c r="K13" s="69">
        <v>170.94</v>
      </c>
      <c r="L13" s="70">
        <v>360</v>
      </c>
      <c r="M13" s="67">
        <f t="shared" si="0"/>
        <v>61538.400000000001</v>
      </c>
      <c r="N13" s="67">
        <f t="shared" si="1"/>
        <v>72615.311999999991</v>
      </c>
      <c r="O13" s="43"/>
      <c r="P13" s="43"/>
      <c r="Q13" s="122"/>
      <c r="R13" s="121"/>
      <c r="S13" s="49"/>
      <c r="T13" s="36"/>
    </row>
    <row r="14" spans="1:20" ht="15" customHeight="1" x14ac:dyDescent="0.2">
      <c r="A14" s="105"/>
      <c r="B14" s="102"/>
      <c r="C14" s="58"/>
      <c r="D14" s="64"/>
      <c r="E14" s="41"/>
      <c r="F14" s="41"/>
      <c r="G14" s="66" t="s">
        <v>49</v>
      </c>
      <c r="H14" s="7" t="s">
        <v>20</v>
      </c>
      <c r="I14" s="68">
        <v>100</v>
      </c>
      <c r="J14" s="68" t="s">
        <v>29</v>
      </c>
      <c r="K14" s="69">
        <v>170.94</v>
      </c>
      <c r="L14" s="70">
        <v>360</v>
      </c>
      <c r="M14" s="67">
        <f t="shared" si="0"/>
        <v>61538.400000000001</v>
      </c>
      <c r="N14" s="67">
        <f t="shared" si="1"/>
        <v>72615.311999999991</v>
      </c>
      <c r="O14" s="43"/>
      <c r="P14" s="43"/>
      <c r="Q14" s="122"/>
      <c r="R14" s="121"/>
      <c r="S14" s="49"/>
      <c r="T14" s="36"/>
    </row>
    <row r="15" spans="1:20" ht="15" customHeight="1" x14ac:dyDescent="0.2">
      <c r="A15" s="95"/>
      <c r="B15" s="102"/>
      <c r="C15" s="59"/>
      <c r="D15" s="65"/>
      <c r="E15" s="41"/>
      <c r="F15" s="41"/>
      <c r="G15" s="6" t="s">
        <v>50</v>
      </c>
      <c r="H15" s="7" t="s">
        <v>20</v>
      </c>
      <c r="I15" s="8">
        <v>100</v>
      </c>
      <c r="J15" s="9" t="s">
        <v>29</v>
      </c>
      <c r="K15" s="10">
        <v>170.94</v>
      </c>
      <c r="L15" s="11">
        <v>360</v>
      </c>
      <c r="M15" s="7">
        <f t="shared" si="0"/>
        <v>61538.400000000001</v>
      </c>
      <c r="N15" s="7">
        <f t="shared" si="1"/>
        <v>72615.311999999991</v>
      </c>
      <c r="O15" s="43"/>
      <c r="P15" s="43"/>
      <c r="Q15" s="122"/>
      <c r="R15" s="125"/>
      <c r="S15" s="50"/>
      <c r="T15" s="37"/>
    </row>
    <row r="16" spans="1:20" ht="15.75" customHeight="1" x14ac:dyDescent="0.2">
      <c r="A16" s="77" t="s">
        <v>51</v>
      </c>
      <c r="B16" s="72"/>
      <c r="C16" s="72"/>
      <c r="D16" s="72"/>
      <c r="E16" s="72"/>
      <c r="F16" s="72"/>
      <c r="G16" s="33"/>
      <c r="H16" s="72"/>
      <c r="I16" s="72"/>
      <c r="J16" s="72"/>
      <c r="K16" s="72"/>
      <c r="L16" s="72"/>
      <c r="M16" s="72"/>
      <c r="N16" s="72"/>
      <c r="O16" s="72"/>
      <c r="P16" s="72"/>
      <c r="Q16" s="72"/>
      <c r="R16" s="123"/>
      <c r="S16" s="120"/>
      <c r="T16" s="4"/>
    </row>
    <row r="17" spans="1:20" ht="15.75" customHeight="1" x14ac:dyDescent="0.2">
      <c r="A17" s="53" t="s">
        <v>52</v>
      </c>
      <c r="B17" s="62"/>
      <c r="C17" s="62"/>
      <c r="D17" s="62"/>
      <c r="E17" s="62"/>
      <c r="F17" s="62"/>
      <c r="G17" s="62"/>
      <c r="H17" s="78"/>
      <c r="I17" s="62"/>
      <c r="J17" s="62"/>
      <c r="K17" s="62"/>
      <c r="L17" s="62"/>
      <c r="M17" s="62"/>
      <c r="N17" s="62"/>
      <c r="O17" s="62"/>
      <c r="P17" s="62"/>
      <c r="Q17" s="62"/>
      <c r="R17" s="62"/>
      <c r="S17" s="62"/>
      <c r="T17" s="63"/>
    </row>
    <row r="18" spans="1:20" ht="120" x14ac:dyDescent="0.2">
      <c r="A18" s="104">
        <v>2</v>
      </c>
      <c r="B18" s="106" t="s">
        <v>53</v>
      </c>
      <c r="C18" s="13" t="s">
        <v>54</v>
      </c>
      <c r="D18" s="14">
        <v>1815020740</v>
      </c>
      <c r="E18" s="15" t="s">
        <v>34</v>
      </c>
      <c r="F18" s="15" t="s">
        <v>35</v>
      </c>
      <c r="G18" s="16" t="s">
        <v>55</v>
      </c>
      <c r="H18" s="7" t="s">
        <v>32</v>
      </c>
      <c r="I18" s="8">
        <v>100</v>
      </c>
      <c r="J18" s="7" t="s">
        <v>29</v>
      </c>
      <c r="K18" s="10">
        <v>127.12</v>
      </c>
      <c r="L18" s="11">
        <v>114</v>
      </c>
      <c r="M18" s="7">
        <f>L18*K18</f>
        <v>14491.68</v>
      </c>
      <c r="N18" s="7">
        <f>M18*1.18</f>
        <v>17100.182399999998</v>
      </c>
      <c r="O18" s="17" t="s">
        <v>30</v>
      </c>
      <c r="P18" s="17" t="s">
        <v>21</v>
      </c>
      <c r="Q18" s="18"/>
      <c r="R18" s="19">
        <f>N18*(100-Q18)/100</f>
        <v>17100.182399999998</v>
      </c>
      <c r="S18" s="118" t="s">
        <v>56</v>
      </c>
      <c r="T18" s="119" t="s">
        <v>33</v>
      </c>
    </row>
    <row r="19" spans="1:20" ht="14.25" customHeight="1" x14ac:dyDescent="0.2">
      <c r="A19" s="109" t="s">
        <v>57</v>
      </c>
      <c r="B19" s="38"/>
      <c r="C19" s="38"/>
      <c r="D19" s="38"/>
      <c r="E19" s="38"/>
      <c r="F19" s="38"/>
      <c r="G19" s="34"/>
      <c r="H19" s="38"/>
      <c r="I19" s="38"/>
      <c r="J19" s="38"/>
      <c r="K19" s="38"/>
      <c r="L19" s="38"/>
      <c r="M19" s="38"/>
      <c r="N19" s="38"/>
      <c r="O19" s="38"/>
      <c r="P19" s="38"/>
      <c r="Q19" s="38"/>
      <c r="R19" s="38"/>
      <c r="S19" s="117"/>
      <c r="T19" s="4"/>
    </row>
    <row r="20" spans="1:20" ht="15.75" x14ac:dyDescent="0.2">
      <c r="A20" s="107" t="s">
        <v>58</v>
      </c>
      <c r="B20" s="108"/>
      <c r="C20" s="54"/>
      <c r="D20" s="54"/>
      <c r="E20" s="54"/>
      <c r="F20" s="54"/>
      <c r="G20" s="54"/>
      <c r="H20" s="79"/>
      <c r="I20" s="54"/>
      <c r="J20" s="54"/>
      <c r="K20" s="54"/>
      <c r="L20" s="54"/>
      <c r="M20" s="54"/>
      <c r="N20" s="54"/>
      <c r="O20" s="54"/>
      <c r="P20" s="54"/>
      <c r="Q20" s="54"/>
      <c r="R20" s="54"/>
      <c r="S20" s="54"/>
      <c r="T20" s="55"/>
    </row>
    <row r="21" spans="1:20" ht="120" x14ac:dyDescent="0.2">
      <c r="A21" s="104">
        <v>3</v>
      </c>
      <c r="B21" s="106" t="s">
        <v>53</v>
      </c>
      <c r="C21" s="13" t="s">
        <v>54</v>
      </c>
      <c r="D21" s="14">
        <v>1815020740</v>
      </c>
      <c r="E21" s="15" t="s">
        <v>34</v>
      </c>
      <c r="F21" s="15" t="s">
        <v>35</v>
      </c>
      <c r="G21" s="8" t="s">
        <v>59</v>
      </c>
      <c r="H21" s="7" t="s">
        <v>32</v>
      </c>
      <c r="I21" s="8">
        <v>100</v>
      </c>
      <c r="J21" s="7" t="s">
        <v>29</v>
      </c>
      <c r="K21" s="10">
        <v>254.24</v>
      </c>
      <c r="L21" s="11">
        <v>255</v>
      </c>
      <c r="M21" s="7">
        <f>L21*K21</f>
        <v>64831.200000000004</v>
      </c>
      <c r="N21" s="7">
        <f>M21*1.18</f>
        <v>76500.816000000006</v>
      </c>
      <c r="O21" s="17" t="s">
        <v>30</v>
      </c>
      <c r="P21" s="17" t="s">
        <v>21</v>
      </c>
      <c r="Q21" s="20"/>
      <c r="R21" s="19">
        <f>N21</f>
        <v>76500.816000000006</v>
      </c>
      <c r="S21" s="118" t="s">
        <v>56</v>
      </c>
      <c r="T21" s="119" t="s">
        <v>33</v>
      </c>
    </row>
    <row r="22" spans="1:20" ht="14.25" customHeight="1" x14ac:dyDescent="0.2">
      <c r="A22" s="109" t="s">
        <v>60</v>
      </c>
      <c r="B22" s="38"/>
      <c r="C22" s="38"/>
      <c r="D22" s="38"/>
      <c r="E22" s="38"/>
      <c r="F22" s="38"/>
      <c r="G22" s="34"/>
      <c r="H22" s="38"/>
      <c r="I22" s="38"/>
      <c r="J22" s="38"/>
      <c r="K22" s="38"/>
      <c r="L22" s="38"/>
      <c r="M22" s="38"/>
      <c r="N22" s="38"/>
      <c r="O22" s="38"/>
      <c r="P22" s="38"/>
      <c r="Q22" s="38"/>
      <c r="R22" s="38"/>
      <c r="S22" s="117"/>
      <c r="T22" s="4"/>
    </row>
    <row r="23" spans="1:20" ht="15.75" x14ac:dyDescent="0.2">
      <c r="A23" s="107" t="s">
        <v>61</v>
      </c>
      <c r="B23" s="108"/>
      <c r="C23" s="54"/>
      <c r="D23" s="54"/>
      <c r="E23" s="54"/>
      <c r="F23" s="54"/>
      <c r="G23" s="54"/>
      <c r="H23" s="79"/>
      <c r="I23" s="54"/>
      <c r="J23" s="54"/>
      <c r="K23" s="54"/>
      <c r="L23" s="54"/>
      <c r="M23" s="54"/>
      <c r="N23" s="54"/>
      <c r="O23" s="54"/>
      <c r="P23" s="54"/>
      <c r="Q23" s="54"/>
      <c r="R23" s="54"/>
      <c r="S23" s="54"/>
      <c r="T23" s="55"/>
    </row>
    <row r="24" spans="1:20" ht="120" x14ac:dyDescent="0.2">
      <c r="A24" s="56">
        <v>4</v>
      </c>
      <c r="B24" s="12" t="s">
        <v>62</v>
      </c>
      <c r="C24" s="13" t="s">
        <v>54</v>
      </c>
      <c r="D24" s="14">
        <v>1815020740</v>
      </c>
      <c r="E24" s="15" t="s">
        <v>34</v>
      </c>
      <c r="F24" s="15" t="s">
        <v>35</v>
      </c>
      <c r="G24" s="8" t="s">
        <v>63</v>
      </c>
      <c r="H24" s="7" t="s">
        <v>32</v>
      </c>
      <c r="I24" s="8">
        <v>100</v>
      </c>
      <c r="J24" s="7" t="s">
        <v>29</v>
      </c>
      <c r="K24" s="10">
        <v>237.32</v>
      </c>
      <c r="L24" s="11">
        <v>384</v>
      </c>
      <c r="M24" s="7">
        <f>L24*K24</f>
        <v>91130.880000000005</v>
      </c>
      <c r="N24" s="7">
        <f>M24*1.18</f>
        <v>107534.4384</v>
      </c>
      <c r="O24" s="17" t="s">
        <v>30</v>
      </c>
      <c r="P24" s="17" t="s">
        <v>21</v>
      </c>
      <c r="Q24" s="20"/>
      <c r="R24" s="19">
        <f>N24</f>
        <v>107534.4384</v>
      </c>
      <c r="S24" s="118" t="s">
        <v>56</v>
      </c>
      <c r="T24" s="119" t="s">
        <v>33</v>
      </c>
    </row>
    <row r="25" spans="1:20" ht="14.25" customHeight="1" x14ac:dyDescent="0.2">
      <c r="A25" s="77" t="s">
        <v>64</v>
      </c>
      <c r="B25" s="38"/>
      <c r="C25" s="38"/>
      <c r="D25" s="38"/>
      <c r="E25" s="38"/>
      <c r="F25" s="38"/>
      <c r="G25" s="34"/>
      <c r="H25" s="38"/>
      <c r="I25" s="38"/>
      <c r="J25" s="38"/>
      <c r="K25" s="38"/>
      <c r="L25" s="38"/>
      <c r="M25" s="38"/>
      <c r="N25" s="38"/>
      <c r="O25" s="38"/>
      <c r="P25" s="38"/>
      <c r="Q25" s="38"/>
      <c r="R25" s="38"/>
      <c r="S25" s="117"/>
      <c r="T25" s="4"/>
    </row>
    <row r="26" spans="1:20" ht="15.75" x14ac:dyDescent="0.2">
      <c r="A26" s="53" t="s">
        <v>65</v>
      </c>
      <c r="B26" s="54"/>
      <c r="C26" s="54"/>
      <c r="D26" s="54"/>
      <c r="E26" s="54"/>
      <c r="F26" s="54"/>
      <c r="G26" s="54"/>
      <c r="H26" s="79"/>
      <c r="I26" s="54"/>
      <c r="J26" s="54"/>
      <c r="K26" s="54"/>
      <c r="L26" s="54"/>
      <c r="M26" s="54"/>
      <c r="N26" s="54"/>
      <c r="O26" s="54"/>
      <c r="P26" s="54"/>
      <c r="Q26" s="54"/>
      <c r="R26" s="54"/>
      <c r="S26" s="54"/>
      <c r="T26" s="55"/>
    </row>
    <row r="27" spans="1:20" ht="38.25" x14ac:dyDescent="0.2">
      <c r="A27" s="56">
        <v>5</v>
      </c>
      <c r="B27" s="12" t="s">
        <v>66</v>
      </c>
      <c r="C27" s="13" t="s">
        <v>54</v>
      </c>
      <c r="D27" s="14">
        <v>1815020740</v>
      </c>
      <c r="E27" s="15" t="s">
        <v>34</v>
      </c>
      <c r="F27" s="15" t="s">
        <v>35</v>
      </c>
      <c r="G27" s="16" t="s">
        <v>67</v>
      </c>
      <c r="H27" s="7" t="s">
        <v>32</v>
      </c>
      <c r="I27" s="8">
        <v>100</v>
      </c>
      <c r="J27" s="7" t="s">
        <v>22</v>
      </c>
      <c r="K27" s="10">
        <v>166525.42000000001</v>
      </c>
      <c r="L27" s="11">
        <v>1</v>
      </c>
      <c r="M27" s="7">
        <f>L27*K27</f>
        <v>166525.42000000001</v>
      </c>
      <c r="N27" s="7">
        <f>M27*1.18</f>
        <v>196499.99559999999</v>
      </c>
      <c r="O27" s="17" t="s">
        <v>30</v>
      </c>
      <c r="P27" s="17" t="s">
        <v>21</v>
      </c>
      <c r="Q27" s="20"/>
      <c r="R27" s="19">
        <f>N27*(100-Q27)/100</f>
        <v>196499.99559999999</v>
      </c>
      <c r="S27" s="21"/>
      <c r="T27" s="119" t="s">
        <v>33</v>
      </c>
    </row>
    <row r="28" spans="1:20" ht="14.25" customHeight="1" x14ac:dyDescent="0.2">
      <c r="A28" s="77" t="s">
        <v>68</v>
      </c>
      <c r="B28" s="38"/>
      <c r="C28" s="38"/>
      <c r="D28" s="38"/>
      <c r="E28" s="38"/>
      <c r="F28" s="38"/>
      <c r="G28" s="34"/>
      <c r="H28" s="38"/>
      <c r="I28" s="38"/>
      <c r="J28" s="38"/>
      <c r="K28" s="38"/>
      <c r="L28" s="38"/>
      <c r="M28" s="38"/>
      <c r="N28" s="38"/>
      <c r="O28" s="38"/>
      <c r="P28" s="38"/>
      <c r="Q28" s="38"/>
      <c r="R28" s="38"/>
      <c r="S28" s="39"/>
      <c r="T28" s="4"/>
    </row>
    <row r="29" spans="1:20" ht="15.75" x14ac:dyDescent="0.2">
      <c r="A29" s="103" t="s">
        <v>69</v>
      </c>
      <c r="B29" s="54"/>
      <c r="C29" s="54"/>
      <c r="D29" s="54"/>
      <c r="E29" s="54"/>
      <c r="F29" s="54"/>
      <c r="G29" s="54"/>
      <c r="H29" s="79"/>
      <c r="I29" s="54"/>
      <c r="J29" s="54"/>
      <c r="K29" s="54"/>
      <c r="L29" s="54"/>
      <c r="M29" s="54"/>
      <c r="N29" s="54"/>
      <c r="O29" s="54"/>
      <c r="P29" s="54"/>
      <c r="Q29" s="54"/>
      <c r="R29" s="54"/>
      <c r="S29" s="54"/>
      <c r="T29" s="55"/>
    </row>
    <row r="30" spans="1:20" ht="15" customHeight="1" x14ac:dyDescent="0.2">
      <c r="A30" s="104">
        <v>6</v>
      </c>
      <c r="B30" s="110" t="s">
        <v>70</v>
      </c>
      <c r="C30" s="57" t="s">
        <v>25</v>
      </c>
      <c r="D30" s="60" t="s">
        <v>71</v>
      </c>
      <c r="E30" s="40" t="s">
        <v>26</v>
      </c>
      <c r="F30" s="40"/>
      <c r="G30" s="16" t="s">
        <v>72</v>
      </c>
      <c r="H30" s="7"/>
      <c r="I30" s="8">
        <v>100</v>
      </c>
      <c r="J30" s="7" t="s">
        <v>27</v>
      </c>
      <c r="K30" s="10">
        <v>20000</v>
      </c>
      <c r="L30" s="11">
        <v>12</v>
      </c>
      <c r="M30" s="7">
        <f>L30*K30</f>
        <v>240000</v>
      </c>
      <c r="N30" s="7">
        <f>M30*1.18</f>
        <v>283200</v>
      </c>
      <c r="O30" s="42" t="s">
        <v>23</v>
      </c>
      <c r="P30" s="42" t="s">
        <v>21</v>
      </c>
      <c r="Q30" s="44"/>
      <c r="R30" s="46">
        <f>N30*(100-Q30)/100</f>
        <v>283200</v>
      </c>
      <c r="S30" s="48"/>
      <c r="T30" s="51" t="s">
        <v>33</v>
      </c>
    </row>
    <row r="31" spans="1:20" ht="30" x14ac:dyDescent="0.2">
      <c r="A31" s="105"/>
      <c r="B31" s="111"/>
      <c r="C31" s="58"/>
      <c r="D31" s="61"/>
      <c r="E31" s="41"/>
      <c r="F31" s="41"/>
      <c r="G31" s="22" t="s">
        <v>73</v>
      </c>
      <c r="H31" s="23"/>
      <c r="I31" s="24">
        <v>88</v>
      </c>
      <c r="J31" s="23" t="s">
        <v>27</v>
      </c>
      <c r="K31" s="25">
        <v>24000</v>
      </c>
      <c r="L31" s="26">
        <v>12</v>
      </c>
      <c r="M31" s="23">
        <f>L31*K31</f>
        <v>288000</v>
      </c>
      <c r="N31" s="23">
        <f>M31*1.18</f>
        <v>339840</v>
      </c>
      <c r="O31" s="43"/>
      <c r="P31" s="43"/>
      <c r="Q31" s="45"/>
      <c r="R31" s="47"/>
      <c r="S31" s="49"/>
      <c r="T31" s="52"/>
    </row>
    <row r="32" spans="1:20" ht="30" x14ac:dyDescent="0.2">
      <c r="A32" s="105"/>
      <c r="B32" s="111"/>
      <c r="C32" s="58"/>
      <c r="D32" s="61"/>
      <c r="E32" s="41"/>
      <c r="F32" s="41"/>
      <c r="G32" s="106" t="s">
        <v>74</v>
      </c>
      <c r="H32" s="112"/>
      <c r="I32" s="13">
        <v>86</v>
      </c>
      <c r="J32" s="112" t="s">
        <v>27</v>
      </c>
      <c r="K32" s="113">
        <v>25000</v>
      </c>
      <c r="L32" s="15">
        <v>12</v>
      </c>
      <c r="M32" s="112">
        <f>L32*K32</f>
        <v>300000</v>
      </c>
      <c r="N32" s="112">
        <f>M32*1.18</f>
        <v>354000</v>
      </c>
      <c r="O32" s="43"/>
      <c r="P32" s="43"/>
      <c r="Q32" s="45"/>
      <c r="R32" s="47"/>
      <c r="S32" s="49"/>
      <c r="T32" s="52"/>
    </row>
    <row r="33" spans="1:20" ht="14.25" customHeight="1" x14ac:dyDescent="0.2">
      <c r="A33" s="77" t="s">
        <v>75</v>
      </c>
      <c r="B33" s="38"/>
      <c r="C33" s="38"/>
      <c r="D33" s="38"/>
      <c r="E33" s="38"/>
      <c r="F33" s="38"/>
      <c r="G33" s="34"/>
      <c r="H33" s="38"/>
      <c r="I33" s="38"/>
      <c r="J33" s="38"/>
      <c r="K33" s="38"/>
      <c r="L33" s="38"/>
      <c r="M33" s="38"/>
      <c r="N33" s="38"/>
      <c r="O33" s="38"/>
      <c r="P33" s="38"/>
      <c r="Q33" s="38"/>
      <c r="R33" s="38"/>
      <c r="S33" s="38"/>
      <c r="T33" s="116"/>
    </row>
    <row r="34" spans="1:20" ht="15.75" x14ac:dyDescent="0.2">
      <c r="A34" s="124" t="s">
        <v>76</v>
      </c>
      <c r="B34" s="108"/>
      <c r="C34" s="108"/>
      <c r="D34" s="108"/>
      <c r="E34" s="108"/>
      <c r="F34" s="108"/>
      <c r="G34" s="108"/>
      <c r="H34" s="114"/>
      <c r="I34" s="108"/>
      <c r="J34" s="108"/>
      <c r="K34" s="108"/>
      <c r="L34" s="108"/>
      <c r="M34" s="108"/>
      <c r="N34" s="108"/>
      <c r="O34" s="108"/>
      <c r="P34" s="108"/>
      <c r="Q34" s="108"/>
      <c r="R34" s="108"/>
      <c r="S34" s="108"/>
      <c r="T34" s="115"/>
    </row>
    <row r="35" spans="1:20" ht="28.5" customHeight="1" x14ac:dyDescent="0.2">
      <c r="A35" s="104">
        <v>7</v>
      </c>
      <c r="B35" s="110" t="s">
        <v>77</v>
      </c>
      <c r="C35" s="57" t="s">
        <v>78</v>
      </c>
      <c r="D35" s="60">
        <v>1712300751</v>
      </c>
      <c r="E35" s="40" t="s">
        <v>79</v>
      </c>
      <c r="F35" s="40" t="s">
        <v>28</v>
      </c>
      <c r="G35" s="7" t="s">
        <v>80</v>
      </c>
      <c r="H35" s="7" t="s">
        <v>20</v>
      </c>
      <c r="I35" s="7">
        <v>100</v>
      </c>
      <c r="J35" s="7" t="s">
        <v>31</v>
      </c>
      <c r="K35" s="7">
        <v>15000</v>
      </c>
      <c r="L35" s="9">
        <v>1</v>
      </c>
      <c r="M35" s="7">
        <f>L35*K35</f>
        <v>15000</v>
      </c>
      <c r="N35" s="7">
        <f>M35*1.18</f>
        <v>17700</v>
      </c>
      <c r="O35" s="42" t="s">
        <v>23</v>
      </c>
      <c r="P35" s="42" t="s">
        <v>21</v>
      </c>
      <c r="Q35" s="44"/>
      <c r="R35" s="46">
        <f>N35*(100-Q35)/100</f>
        <v>17700</v>
      </c>
      <c r="S35" s="48"/>
      <c r="T35" s="35" t="s">
        <v>33</v>
      </c>
    </row>
    <row r="36" spans="1:20" ht="30" x14ac:dyDescent="0.2">
      <c r="A36" s="105"/>
      <c r="B36" s="111"/>
      <c r="C36" s="58"/>
      <c r="D36" s="61"/>
      <c r="E36" s="41"/>
      <c r="F36" s="41"/>
      <c r="G36" s="22" t="s">
        <v>81</v>
      </c>
      <c r="H36" s="23"/>
      <c r="I36" s="27">
        <v>84</v>
      </c>
      <c r="J36" s="23" t="s">
        <v>31</v>
      </c>
      <c r="K36" s="25">
        <v>17500</v>
      </c>
      <c r="L36" s="26">
        <v>1</v>
      </c>
      <c r="M36" s="23">
        <f>L36*K36</f>
        <v>17500</v>
      </c>
      <c r="N36" s="23">
        <f>M36*1.18</f>
        <v>20650</v>
      </c>
      <c r="O36" s="43"/>
      <c r="P36" s="43"/>
      <c r="Q36" s="45"/>
      <c r="R36" s="47"/>
      <c r="S36" s="49"/>
      <c r="T36" s="36"/>
    </row>
    <row r="37" spans="1:20" ht="30" x14ac:dyDescent="0.2">
      <c r="A37" s="105"/>
      <c r="B37" s="111"/>
      <c r="C37" s="58"/>
      <c r="D37" s="61"/>
      <c r="E37" s="41"/>
      <c r="F37" s="41"/>
      <c r="G37" s="106" t="s">
        <v>82</v>
      </c>
      <c r="H37" s="112"/>
      <c r="I37" s="126">
        <v>55</v>
      </c>
      <c r="J37" s="112" t="s">
        <v>31</v>
      </c>
      <c r="K37" s="113">
        <v>28500</v>
      </c>
      <c r="L37" s="15">
        <v>1</v>
      </c>
      <c r="M37" s="112">
        <f>L37*K37</f>
        <v>28500</v>
      </c>
      <c r="N37" s="112">
        <f>M37*1.18</f>
        <v>33630</v>
      </c>
      <c r="O37" s="43"/>
      <c r="P37" s="43"/>
      <c r="Q37" s="45"/>
      <c r="R37" s="47"/>
      <c r="S37" s="49"/>
      <c r="T37" s="36"/>
    </row>
    <row r="38" spans="1:20" ht="14.25" customHeight="1" x14ac:dyDescent="0.2">
      <c r="A38" s="77" t="s">
        <v>83</v>
      </c>
      <c r="B38" s="38"/>
      <c r="C38" s="38"/>
      <c r="D38" s="38"/>
      <c r="E38" s="38"/>
      <c r="F38" s="38"/>
      <c r="G38" s="34"/>
      <c r="H38" s="38"/>
      <c r="I38" s="38"/>
      <c r="J38" s="38"/>
      <c r="K38" s="38"/>
      <c r="L38" s="38"/>
      <c r="M38" s="38"/>
      <c r="N38" s="38"/>
      <c r="O38" s="38"/>
      <c r="P38" s="38"/>
      <c r="Q38" s="38"/>
      <c r="R38" s="38"/>
      <c r="S38" s="38"/>
      <c r="T38" s="116"/>
    </row>
    <row r="39" spans="1:20" ht="16.5" x14ac:dyDescent="0.25">
      <c r="A39" s="2" t="s">
        <v>24</v>
      </c>
      <c r="B39" s="3"/>
      <c r="C39" s="3"/>
      <c r="D39" s="3"/>
      <c r="E39" s="3"/>
      <c r="F39" s="3"/>
      <c r="G39" s="80"/>
      <c r="H39" s="3"/>
      <c r="I39" s="3"/>
      <c r="J39" s="3"/>
      <c r="K39" s="3"/>
      <c r="L39" s="1"/>
      <c r="M39" s="29"/>
      <c r="N39" s="4"/>
      <c r="O39" s="30"/>
      <c r="S39" s="31"/>
      <c r="T39"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2025-12-03T14:41:13Z</dcterms:created>
  <dcterms:modified xsi:type="dcterms:W3CDTF">2025-12-04T11:51:01Z</dcterms:modified>
</cp:coreProperties>
</file>