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E7A3A16D-F14E-40B7-B66C-5D5BE320C5F2}" xr6:coauthVersionLast="47" xr6:coauthVersionMax="47" xr10:uidLastSave="{00000000-0000-0000-0000-000000000000}"/>
  <bookViews>
    <workbookView xWindow="-120" yWindow="-120" windowWidth="29040" windowHeight="15840" xr2:uid="{83A70958-7EA9-4B65-9B11-547C2A25B64A}"/>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1" l="1"/>
  <c r="N72" i="1" s="1"/>
  <c r="M71" i="1"/>
  <c r="N71" i="1" s="1"/>
  <c r="M70" i="1"/>
  <c r="N70" i="1" s="1"/>
  <c r="R70" i="1" s="1"/>
  <c r="M67" i="1"/>
  <c r="N67" i="1" s="1"/>
  <c r="M66" i="1"/>
  <c r="N66" i="1" s="1"/>
  <c r="M65" i="1"/>
  <c r="N65" i="1" s="1"/>
  <c r="M62" i="1"/>
  <c r="N62" i="1" s="1"/>
  <c r="R62" i="1" s="1"/>
  <c r="M59" i="1"/>
  <c r="N59" i="1" s="1"/>
  <c r="M58" i="1"/>
  <c r="N58" i="1" s="1"/>
  <c r="M57" i="1"/>
  <c r="N57" i="1" s="1"/>
  <c r="M56" i="1"/>
  <c r="N56" i="1" s="1"/>
  <c r="R56" i="1" s="1"/>
  <c r="M53" i="1"/>
  <c r="N53" i="1" s="1"/>
  <c r="R53" i="1" s="1"/>
  <c r="M50" i="1"/>
  <c r="N50" i="1" s="1"/>
  <c r="R50" i="1" s="1"/>
  <c r="M47" i="1"/>
  <c r="N47" i="1" s="1"/>
  <c r="R47" i="1" s="1"/>
  <c r="M44" i="1"/>
  <c r="N44" i="1" s="1"/>
  <c r="R44" i="1" s="1"/>
  <c r="M41" i="1"/>
  <c r="N41" i="1" s="1"/>
  <c r="R41" i="1" s="1"/>
  <c r="M38" i="1"/>
  <c r="N38" i="1" s="1"/>
  <c r="R38" i="1" s="1"/>
  <c r="M35" i="1"/>
  <c r="N35" i="1" s="1"/>
  <c r="R35" i="1" s="1"/>
  <c r="M32" i="1"/>
  <c r="N32" i="1" s="1"/>
  <c r="R32" i="1" s="1"/>
  <c r="M29" i="1"/>
  <c r="N29" i="1" s="1"/>
  <c r="R29" i="1" s="1"/>
  <c r="M26" i="1"/>
  <c r="N26" i="1" s="1"/>
  <c r="R26" i="1" s="1"/>
  <c r="M23" i="1"/>
  <c r="N23" i="1" s="1"/>
  <c r="R23" i="1" s="1"/>
  <c r="M20" i="1"/>
  <c r="N20" i="1" s="1"/>
  <c r="R20" i="1" s="1"/>
  <c r="M17" i="1"/>
  <c r="N17" i="1" s="1"/>
  <c r="R17" i="1" s="1"/>
  <c r="M14" i="1"/>
  <c r="N14" i="1" s="1"/>
  <c r="R14" i="1" s="1"/>
  <c r="M11" i="1"/>
  <c r="N11" i="1" s="1"/>
  <c r="R11" i="1" s="1"/>
  <c r="M8" i="1"/>
  <c r="N8" i="1" s="1"/>
  <c r="R8" i="1" s="1"/>
  <c r="M5" i="1"/>
  <c r="N5" i="1" s="1"/>
  <c r="R5" i="1" s="1"/>
  <c r="R65" i="1" l="1"/>
</calcChain>
</file>

<file path=xl/sharedStrings.xml><?xml version="1.0" encoding="utf-8"?>
<sst xmlns="http://schemas.openxmlformats.org/spreadsheetml/2006/main" count="319" uniqueCount="138">
  <si>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</si>
  <si>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</si>
  <si>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</si>
  <si>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</si>
  <si>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</si>
  <si>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</si>
  <si>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</si>
  <si>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</si>
  <si>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</si>
  <si>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</si>
  <si>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</si>
  <si>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</si>
  <si>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</si>
  <si>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</si>
  <si>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</si>
  <si>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</si>
  <si>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</si>
  <si>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</si>
  <si>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</si>
  <si>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</si>
  <si>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לפרויקט</t>
  </si>
  <si>
    <t>נא לפנות ללשכה המשפטית להכנת חוזה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</si>
  <si>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</si>
  <si>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חברי הועדה :מירב הלפמן - מנכ"לית העירייה, רו"ח איילת נהרי עובד , עו"ד ענת סמסונוב - לשכה משפטית. רחלי רם - רכזת הוועדה. משתתפים -מנהלים רלוונטים לבקשות.</t>
  </si>
  <si>
    <t>החלטה מס' 2025-23.1-01</t>
  </si>
  <si>
    <t xml:space="preserve">הגדלה - הקמת מבנה ציבור משולב
 בשכונת תקומה </t>
  </si>
  <si>
    <t>מיכאל זלדין - מנהל אגף מבני ציבור וסגן מהנדסת העיר</t>
  </si>
  <si>
    <t>יעוץ אדריכלי</t>
  </si>
  <si>
    <t>הנדסה</t>
  </si>
  <si>
    <t>ליואי דבוריינסקי אדריכלים בע"מ</t>
  </si>
  <si>
    <t>סכום קבוע</t>
  </si>
  <si>
    <t>אושרה ההצעה להגדלה לפי סעיף 3.21 לנוהל התקשרויות</t>
  </si>
  <si>
    <t xml:space="preserve">אושר פה אחד ע"י חברי הועדה 
</t>
  </si>
  <si>
    <t>בקשה להגדלה מספר 1 להסכם  מספר 2023900019 - בעקבות החלטת העירייה לא לבצע מרתף במבנה שתוכנן כבר - על היועץ  לבצע שינויים בתכנית קיימת.</t>
  </si>
  <si>
    <t>החלטה מס' 2025-23.1-02</t>
  </si>
  <si>
    <t>ניהול פרויקטים</t>
  </si>
  <si>
    <t>מריו גולדשטיין</t>
  </si>
  <si>
    <r>
      <t xml:space="preserve"> אושר פה אחד ע"י חברי הועדה 
</t>
    </r>
    <r>
      <rPr>
        <b/>
        <sz val="10"/>
        <color rgb="FFFF0000"/>
        <rFont val="Arial"/>
        <family val="2"/>
      </rPr>
      <t xml:space="preserve">בכפוף לאומדן החדש </t>
    </r>
  </si>
  <si>
    <t xml:space="preserve">בקשה להגדלה מספר 1 להסכם מספר 202390121 - בעקבות החלטת העירייה לא לבצע מרתף במבנה שתוכנן כבר - על היועץ  לבצע שינויים בתכנית קיימת. </t>
  </si>
  <si>
    <t>החלטה מס' 2025-32.1-03</t>
  </si>
  <si>
    <t>יעוץ קונסטרוקציה</t>
  </si>
  <si>
    <t>משה לביא בט</t>
  </si>
  <si>
    <t xml:space="preserve">אושר פה אחד ע"י חברי הועדה </t>
  </si>
  <si>
    <t>בקשה להגדלה מספר 1 לחוזה 202390119 - בעקבות החלטת העירייה לא לבצע מרתף במבנה שתוכנן כבר - על היועץ  לבצע שינויים בתכנית קיימת.</t>
  </si>
  <si>
    <t>החלטה מס' 2025-32.1-04</t>
  </si>
  <si>
    <t>יעוץ חשמל</t>
  </si>
  <si>
    <t>זאב אבידן</t>
  </si>
  <si>
    <t>אושרה ההצעה לפי סעיף 3.20 לנוהל התקשרויות</t>
  </si>
  <si>
    <t>בקשה להגדלה מספר 1 לחוזה 202390126 - בעקבות החלטת העירייה לא לבצע מרתף במבנה שתוכנן כבר - על היועץ  לבצע שינויים בתכנית קיימת.</t>
  </si>
  <si>
    <t>החלטה מס' 2025-32.1-05</t>
  </si>
  <si>
    <t>יעוץ בטיחות אש</t>
  </si>
  <si>
    <t>לבטח הנדסה</t>
  </si>
  <si>
    <t>בקשה להגדלה מספר 1 להסכם מספר 202390127 - בעקבות החלטת העירייה לא לבצע מרתף במבנה שתוכנן כבר - על היועץ  לבצע שינויים בתכנית קיימת.</t>
  </si>
  <si>
    <t>החלטה מס' 2025-23.1-06</t>
  </si>
  <si>
    <t>יעוץ אינסטלציה</t>
  </si>
  <si>
    <t>אוסאמה פרח</t>
  </si>
  <si>
    <t>בקשה להגדלה מספר 1 להסכם מספר 202390114 - בעקבות החלטת העירייה לא לבצע מרתף במבנה שתוכנן כבר - על היועץ  לבצע שינויים בתכנית קיימת.</t>
  </si>
  <si>
    <t>החלטה מס' 2025-32.1-07</t>
  </si>
  <si>
    <t>יעוץ נגישות</t>
  </si>
  <si>
    <t>בקשה להגדלה מספר 1 להסכם 202390129 - בעקבות החלטת העירייה לא לבצע מרתף במבנה שתוכנן כבר - על היועץ  לבצע שינויים בתכנית קיימת.</t>
  </si>
  <si>
    <t>החלטה מס' 2025-32.1-08</t>
  </si>
  <si>
    <t>אדריכל נוף</t>
  </si>
  <si>
    <t>אלתר</t>
  </si>
  <si>
    <t>בקשה להגדלה מספר 1 להסכם 202390112 - בעקבות החלטת העירייה לא לבצע מרתף במבנה שתוכנן כבר - על היועץ  לבצע שינויים בתכנית קיימת.</t>
  </si>
  <si>
    <t>החלטה מס' 2025-32.1-09</t>
  </si>
  <si>
    <t xml:space="preserve">יועץ איטום </t>
  </si>
  <si>
    <t>גלאור מהנדסים</t>
  </si>
  <si>
    <t>בקשה להגדלה מספר 1 להסכם מספר 202390110 - בעקבות החלטת העירייה לא לבצע מרתף במבנה שתוכנן כבר - על היועץ  לבצע שינויים בתכנית קיימת.</t>
  </si>
  <si>
    <t>החלטה מס' 2025-32.1-10</t>
  </si>
  <si>
    <t>יעוץ תנועה</t>
  </si>
  <si>
    <t>בועז גרוס</t>
  </si>
  <si>
    <t>בקשה להגדלה מספר 1 להכם מספר 202390120 - בעקבות החלטת העירייה לא לבצע מרתף במבנה שתוכנן כבר - על היועץ  לבצע שינויים בתכנית קיימת</t>
  </si>
  <si>
    <t>החלטה מס' 2025-32.1-11</t>
  </si>
  <si>
    <t xml:space="preserve">יועץ תיאום מערכות </t>
  </si>
  <si>
    <t>א.ד.ו תכנון והנדסה</t>
  </si>
  <si>
    <t>בקשה להגדלה מספר 1 לסהסכם מספר 202390136 - בעקבות החלטת העירייה לא לבצע מרתף במבנה שתוכנן כבר - על היועץ  לבצע שינויים בתכנית קיימת.</t>
  </si>
  <si>
    <t>החלטה מס' 2025-32.1-12</t>
  </si>
  <si>
    <t>יועץ קרינה</t>
  </si>
  <si>
    <t>יאיר מדידות</t>
  </si>
  <si>
    <t>בקשה להגדלה מספר 1 להסכם מספר 202390125 - בעקבות החלטת העירייה לא לבצע מרתף במבנה שתוכנן כבר - על היועץ  לבצע שינויים בתכנית קיימת.</t>
  </si>
  <si>
    <t>החלטה מס' 2025-32.1-13</t>
  </si>
  <si>
    <t xml:space="preserve">יועץ מיגון </t>
  </si>
  <si>
    <t>איילה גאלי</t>
  </si>
  <si>
    <t>בקשה להגדלה מספר 1 להסכם מספר 202390160 - בעקבות החלטת העירייה לא לבצע מרתף במבנה שתוכנן כבר - על היועץ  לבצע שינויים בתכנית קיימת.</t>
  </si>
  <si>
    <t>החלטה מס' 2025-32.1-14</t>
  </si>
  <si>
    <t>הגדלה - פיתוח מתחם תקומה - ניהול פרויקט</t>
  </si>
  <si>
    <t>שמעון גיטליץ - מנהל אגף תשתיות בינוי ופיתוח</t>
  </si>
  <si>
    <t>קורן גואטה</t>
  </si>
  <si>
    <t>אחוז מהיקף הפרויקט</t>
  </si>
  <si>
    <t>להפריד בין תקומה לשביל אופניים</t>
  </si>
  <si>
    <t xml:space="preserve">תיקון להחלטה 2025-18.1-01 בעקבות טעות  באומדן. מספר הגדלה 1 הסכם מספר 62722. מנהל הפרוייקט אושר בוועדת התקשרויות על אומדן שרירותי של 10 מיליון ₪, 
כעת עם התקדמות התכנון והבנת עומק הביצוע הנדרש האומדן לכל המתחם מוערך בכ- 26 מליון ₪.  שכ"ט מנהל הפרוייקט הוא % מערך הפרוייקט.  </t>
  </si>
  <si>
    <t>החלטה מס' 2025-32.1-15</t>
  </si>
  <si>
    <t>הגדלה - שלולית חורף - יוספטל</t>
  </si>
  <si>
    <t>אלון לוי</t>
  </si>
  <si>
    <t xml:space="preserve">בקשה להגדלה מספר 1 להסכם מספר 2024700054. אומדן הפרויקט עלה לסכום של 400,000 ₪ עקב דרישות העירייה ומכך יש להגדיל את השכר של המפקח. </t>
  </si>
  <si>
    <t>החלטה מס' 2025-32.1-16</t>
  </si>
  <si>
    <t>הארכה - מידע תכנוני והכנת תיקי מידע - רחלי פינמסר</t>
  </si>
  <si>
    <t>מרים אלחדד - אדריכלית העיר</t>
  </si>
  <si>
    <t>מידען</t>
  </si>
  <si>
    <t>רחלי פינמסר</t>
  </si>
  <si>
    <t>סכום שעתי</t>
  </si>
  <si>
    <t>בקשה להארכה הסכם מספר 202390016 - מדובר בהארכת תוקף חוזה של יועצת פעילה הנותנת שירותיה המקצועיים בעבור מדור מידע בהפקת תיקי מידע על פי חוק התכנון והבניה. 
כעת מאויישת משרה אחת בלבד במדור ועל כן עבודתה של רחלי מאוד משמעותית לעמידה בזמנים הקבועים בחוק ובמתן השירות הראוי למגישי הבקשות להיתר. מבוקש להאריך החוזה לשנתיים נוספות</t>
  </si>
  <si>
    <t>החלטה מס' 2025-32.1-17</t>
  </si>
  <si>
    <t>שדרוג מדרחוב ירושלים</t>
  </si>
  <si>
    <t xml:space="preserve">מרים אלחדד - אדריכלית העיר </t>
  </si>
  <si>
    <t>תב"ר תכנון- יפתח סעיף תקציבי ייעודי</t>
  </si>
  <si>
    <t>צור וולף אדריכלי נוף</t>
  </si>
  <si>
    <t xml:space="preserve">מבוקש להתקשר עם היועץ כמציע יחיד לטובת ייעוץ נופי לטיפול ושדרוג מדרחוב ירושלים, שהינו חלק ממתחם לשימור בתכנית השימור העירונית. 
המציע הינו המשרד הממשיך של משרד מתכנני המדרחוב וקרית ספיר כולה- משרד צור יהלום. בשל ערכי המרחב הציבורי של מדרחוב ירושלים וקרית ספיר כולה, 
הטיפול במתחם מצריך רגישות תכנונית, הכרות מעמיקה עם השפה התכנונית שהוקנתה דאז על ידי ליפא יהלום ונגישות לתכניות המקוריות. לפיכך ההתקשרות עם המשרד הממשיך הינו המהלך הנכון והטבעי ביותר מבחינה תכנונית. </t>
  </si>
  <si>
    <t>החלטה מס'2025.23.1-18</t>
  </si>
  <si>
    <t xml:space="preserve">שידרוג רחוב ויצמן כפר סבא </t>
  </si>
  <si>
    <t>תב"ר ייעודי ויצמן</t>
  </si>
  <si>
    <t xml:space="preserve">האוסמן אדריכלים </t>
  </si>
  <si>
    <t>אושרה ההצעה עם הציון המשוקלל הגבוה ביותר</t>
  </si>
  <si>
    <t>סטודיו MA</t>
  </si>
  <si>
    <t>אולך טוך</t>
  </si>
  <si>
    <t>ברבים</t>
  </si>
  <si>
    <t>מדובר בהעסקת אדר' נוף לטובת תכנון המרחב הציבורי של רחוב ויצמן כחלק מפרוייקט שדרוג הרחוב - פרוייקט המהווה מיקוד אסטרטגי לשנת 2026 על פי הנחיית הנהלת ההעירייה. 
הוצאו פניות ל- 6 אדריכלי נוף, הוגשו סה"כ 4 הצעות מחיר המפורטות להלן (סירבו 2 מציעים ג'ק רייכר וורדית צורנמל)</t>
  </si>
  <si>
    <t>החלטה מס' 2025-32.1-19</t>
  </si>
  <si>
    <t xml:space="preserve"> הגדלה - מתן שירותים הנדסיים למח' פיקוח על הבניה</t>
  </si>
  <si>
    <t>צבי וכליס - מנהל מח' פיקוח על הבניה</t>
  </si>
  <si>
    <t>תב"ר תכנון כללי</t>
  </si>
  <si>
    <t xml:space="preserve">ירון קרני </t>
  </si>
  <si>
    <t>מדובר הגדלה על חוזה הסכם מס' 202390105, הגדלה מס' 1. תוקף ההסכם נגמר 31/12/2025 מבקשים להאריך ולהגדיל את התקשרות עם היועץ המבוקש בשל היעדר משרת מהנדס בתחום מבנים מסוכנים בעירייה.</t>
  </si>
  <si>
    <t>החלטה מס' 2025-32.1-20</t>
  </si>
  <si>
    <t>תכנון פיתוח נוף חורשת אוסישקין</t>
  </si>
  <si>
    <t xml:space="preserve">אדר' צביה פולמן פרידר מנהלת מחלקת פיתוח סביבתי </t>
  </si>
  <si>
    <t>יעוץ בטיחות</t>
  </si>
  <si>
    <t>שמר</t>
  </si>
  <si>
    <t>נא לפנות ללשכת המשפטית להכנת חוזה</t>
  </si>
  <si>
    <t>ר.ש.ג.ד</t>
  </si>
  <si>
    <t xml:space="preserve">תכנון יועץ בטיחות לחורשת אוסישקין. הבקשה לאשר יועץ בטיחות  לפרוייקט פיתוח חורשת אוסישקין, פנינו  ל4 משרדים. משרד שחם לא הגיבו. </t>
  </si>
  <si>
    <t>החלטה מס'2025.23.1-21</t>
  </si>
  <si>
    <t>אהרון דניאל</t>
  </si>
  <si>
    <t xml:space="preserve">נא לפנות למחלקת המשפטית להכנת חוזה </t>
  </si>
  <si>
    <t>קרני ירון</t>
  </si>
  <si>
    <t>גלינסקי</t>
  </si>
  <si>
    <t xml:space="preserve">הבקשה לאשר קונסטרוקטור לפרוייקט של חורשת אוסישקין, עבור עבודות קונסטרוקציה ביסוס קלות לאלמנטים  הנדרשים בחורשה, פנינו ל5 משרדים. דניאל כהן ונחום בכר לא הגיבו. </t>
  </si>
  <si>
    <t>פרוטוקול   ועדת התקשרויות   מס' 2025-32.1   תאריך25/11/25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</si>
</sst>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00"/>
    <numFmt numFmtId="165" formatCode="0.0%"/>
  </numFmts>
  <fonts count="18"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name val="Arial"/>
      <family val="2"/>
      <scheme val="minor"/>
    </font>
    <font>
      <b/>
      <sz val="10"/>
      <name val="Arial"/>
      <family val="2"/>
      <scheme val="minor"/>
    </font>
    <font>
      <b/>
      <sz val="13"/>
      <color theme="1"/>
      <name val="Arial"/>
      <family val="2"/>
      <scheme val="minor"/>
    </font>
    <font>
      <sz val="13"/>
      <color theme="1"/>
      <name val="Arial"/>
      <family val="2"/>
      <scheme val="minor"/>
    </font>
    <font>
      <b/>
      <sz val="11"/>
      <name val="Arial"/>
      <family val="2"/>
    </font>
    <font>
      <sz val="12"/>
      <color theme="1"/>
      <name val="Arial"/>
      <family val="2"/>
      <scheme val="minor"/>
    </font>
    <font>
      <sz val="11"/>
      <name val="Arial"/>
      <family val="2"/>
    </font>
    <font>
      <sz val="11"/>
      <name val="Arial"/>
      <family val="2"/>
      <scheme val="minor"/>
    </font>
    <font>
      <b/>
      <sz val="10"/>
      <color rgb="FFFF0000"/>
      <name val="Arial"/>
      <family val="2"/>
    </font>
    <font>
      <b/>
      <sz val="10"/>
      <color theme="1"/>
      <name val="Arial"/>
      <family val="2"/>
      <scheme val="minor"/>
    </font>
    <font>
      <sz val="11"/>
      <color theme="1"/>
      <name val="Arial"/>
      <family val="2"/>
      <scheme val="minor"/>
    </font>
  </fonts>
  <fills count="9">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151">
    <xf numFmtId="0" fontId="0" fillId="0" borderId="0" xfId="0"/>
    <xf numFmtId="0" fontId="8" fillId="5" borderId="7" xfId="0" applyFont="1" applyFill="1" applyBorder="1" applyAlignment="1">
      <alignment horizontal="center" vertical="center" wrapText="1" readingOrder="2"/>
    </xf>
    <xf numFmtId="0" fontId="9" fillId="0" borderId="0" xfId="0" applyFont="1"/>
    <xf numFmtId="0" fontId="10" fillId="0" borderId="0" xfId="0" applyFont="1"/>
    <xf numFmtId="0" fontId="0" fillId="0" borderId="0" xfId="0" applyAlignment="1">
      <alignment horizontal="right" vertical="top"/>
    </xf>
    <xf numFmtId="0" fontId="5" fillId="0" borderId="1" xfId="0" applyFont="1" applyBorder="1" applyAlignment="1">
      <alignment horizontal="right" vertical="top" wrapText="1" readingOrder="2"/>
    </xf>
    <xf numFmtId="0" fontId="0" fillId="0" borderId="0" xfId="0" applyAlignment="1">
      <alignment horizontal="right" vertical="top" wrapText="1"/>
    </xf>
    <xf numFmtId="0" fontId="6" fillId="0" borderId="7" xfId="0" applyFont="1" applyBorder="1" applyAlignment="1">
      <alignment horizontal="center" vertical="center" wrapText="1" readingOrder="2"/>
    </xf>
    <xf numFmtId="0" fontId="11" fillId="0" borderId="7" xfId="0" applyFont="1" applyBorder="1" applyAlignment="1">
      <alignment horizontal="center" vertical="center" wrapText="1" readingOrder="2"/>
    </xf>
    <xf numFmtId="0" fontId="12" fillId="0" borderId="7" xfId="1" applyNumberFormat="1" applyFont="1" applyFill="1" applyBorder="1" applyAlignment="1">
      <alignment horizontal="right" vertical="center" wrapText="1" readingOrder="2"/>
    </xf>
    <xf numFmtId="3" fontId="13" fillId="0" borderId="7" xfId="0" applyNumberFormat="1" applyFont="1" applyBorder="1" applyAlignment="1">
      <alignment horizontal="center" vertical="center" wrapText="1" readingOrder="2"/>
    </xf>
    <xf numFmtId="1" fontId="14" fillId="6" borderId="1" xfId="3" applyNumberFormat="1" applyFont="1" applyFill="1" applyBorder="1" applyAlignment="1">
      <alignment horizontal="center" vertical="center" wrapText="1" readingOrder="2"/>
    </xf>
    <xf numFmtId="4" fontId="14" fillId="6" borderId="1" xfId="3" applyNumberFormat="1" applyFont="1" applyFill="1" applyBorder="1" applyAlignment="1">
      <alignment horizontal="center" vertical="center" wrapText="1" readingOrder="2"/>
    </xf>
    <xf numFmtId="0" fontId="14" fillId="6" borderId="1" xfId="3" applyNumberFormat="1" applyFont="1" applyFill="1" applyBorder="1" applyAlignment="1">
      <alignment horizontal="center" vertical="center" wrapText="1" readingOrder="2"/>
    </xf>
    <xf numFmtId="0" fontId="4" fillId="0" borderId="7" xfId="0" applyFont="1" applyBorder="1" applyAlignment="1">
      <alignment horizontal="right" vertical="center" wrapText="1" readingOrder="2"/>
    </xf>
    <xf numFmtId="0" fontId="7" fillId="0" borderId="7" xfId="0" applyFont="1" applyBorder="1" applyAlignment="1">
      <alignment horizontal="right" vertical="center" readingOrder="2"/>
    </xf>
    <xf numFmtId="164" fontId="5" fillId="7" borderId="7" xfId="0" applyNumberFormat="1" applyFont="1" applyFill="1" applyBorder="1" applyAlignment="1">
      <alignment horizontal="center" vertical="center" wrapText="1" readingOrder="2"/>
    </xf>
    <xf numFmtId="0" fontId="12" fillId="0" borderId="7" xfId="1" applyNumberFormat="1" applyFont="1" applyFill="1" applyBorder="1" applyAlignment="1">
      <alignment horizontal="center" vertical="center" wrapText="1" readingOrder="2"/>
    </xf>
    <xf numFmtId="0" fontId="4" fillId="0" borderId="7" xfId="0" applyFont="1" applyBorder="1" applyAlignment="1">
      <alignment vertical="center" wrapText="1" readingOrder="2"/>
    </xf>
    <xf numFmtId="0" fontId="7" fillId="0" borderId="7" xfId="0" applyFont="1" applyBorder="1" applyAlignment="1">
      <alignment vertical="center" readingOrder="2"/>
    </xf>
    <xf numFmtId="164" fontId="5" fillId="7" borderId="7" xfId="0" applyNumberFormat="1" applyFont="1" applyFill="1" applyBorder="1" applyAlignment="1">
      <alignment vertical="center" wrapText="1" readingOrder="2"/>
    </xf>
    <xf numFmtId="0" fontId="4" fillId="0" borderId="7" xfId="0" applyFont="1" applyBorder="1" applyAlignment="1">
      <alignment horizontal="center" vertical="center" wrapText="1" readingOrder="2"/>
    </xf>
    <xf numFmtId="0" fontId="7" fillId="0" borderId="7" xfId="0" applyFont="1" applyBorder="1" applyAlignment="1">
      <alignment horizontal="center" vertical="center" readingOrder="2"/>
    </xf>
    <xf numFmtId="3" fontId="13" fillId="6" borderId="7" xfId="0" applyNumberFormat="1" applyFont="1" applyFill="1" applyBorder="1" applyAlignment="1">
      <alignment horizontal="center" vertical="center" wrapText="1" readingOrder="2"/>
    </xf>
    <xf numFmtId="0" fontId="13" fillId="0" borderId="7" xfId="0" applyFont="1" applyBorder="1" applyAlignment="1">
      <alignment horizontal="center" vertical="center" wrapText="1" readingOrder="2"/>
    </xf>
    <xf numFmtId="3" fontId="13" fillId="8" borderId="7" xfId="0" applyNumberFormat="1" applyFont="1" applyFill="1" applyBorder="1" applyAlignment="1">
      <alignment horizontal="center" vertical="center" wrapText="1" readingOrder="2"/>
    </xf>
    <xf numFmtId="164" fontId="14" fillId="6" borderId="1" xfId="3" applyNumberFormat="1" applyFont="1" applyFill="1" applyBorder="1" applyAlignment="1">
      <alignment horizontal="center" vertical="center" wrapText="1" readingOrder="2"/>
    </xf>
    <xf numFmtId="0" fontId="13" fillId="0" borderId="7" xfId="1" applyNumberFormat="1" applyFont="1" applyFill="1" applyBorder="1" applyAlignment="1">
      <alignment horizontal="center" vertical="center" wrapText="1" readingOrder="2"/>
    </xf>
    <xf numFmtId="0" fontId="4" fillId="0" borderId="7" xfId="0" applyFont="1" applyBorder="1" applyAlignment="1">
      <alignment horizontal="right" vertical="top" wrapText="1" readingOrder="2"/>
    </xf>
    <xf numFmtId="0" fontId="7" fillId="0" borderId="7" xfId="0" applyFont="1" applyBorder="1" applyAlignment="1">
      <alignment horizontal="right" vertical="top" readingOrder="2"/>
    </xf>
    <xf numFmtId="164" fontId="5" fillId="7" borderId="7" xfId="0" applyNumberFormat="1" applyFont="1" applyFill="1" applyBorder="1" applyAlignment="1">
      <alignment horizontal="right" vertical="top" wrapText="1" readingOrder="2"/>
    </xf>
    <xf numFmtId="0" fontId="14" fillId="0" borderId="1" xfId="3" applyFont="1" applyFill="1" applyBorder="1" applyAlignment="1">
      <alignment horizontal="center" vertical="top" wrapText="1" readingOrder="2"/>
    </xf>
    <xf numFmtId="164" fontId="14" fillId="0" borderId="1" xfId="3" applyNumberFormat="1" applyFont="1" applyFill="1" applyBorder="1" applyAlignment="1">
      <alignment horizontal="center" vertical="top" wrapText="1" readingOrder="2"/>
    </xf>
    <xf numFmtId="0" fontId="13" fillId="0" borderId="1" xfId="0" applyFont="1" applyBorder="1" applyAlignment="1">
      <alignment horizontal="center" vertical="top" wrapText="1" readingOrder="2"/>
    </xf>
    <xf numFmtId="164" fontId="14" fillId="0" borderId="1" xfId="3" applyNumberFormat="1" applyFont="1" applyFill="1" applyBorder="1" applyAlignment="1">
      <alignment horizontal="right" vertical="top" wrapText="1" readingOrder="2"/>
    </xf>
    <xf numFmtId="4" fontId="13" fillId="0" borderId="1" xfId="0" applyNumberFormat="1" applyFont="1" applyBorder="1" applyAlignment="1">
      <alignment horizontal="right" vertical="top" wrapText="1" readingOrder="2"/>
    </xf>
    <xf numFmtId="4" fontId="14" fillId="0" borderId="1" xfId="3" applyNumberFormat="1" applyFont="1" applyFill="1" applyBorder="1" applyAlignment="1">
      <alignment horizontal="right" vertical="top" wrapText="1" readingOrder="2"/>
    </xf>
    <xf numFmtId="0" fontId="0" fillId="0" borderId="7" xfId="0" applyBorder="1" applyAlignment="1">
      <alignment horizontal="right" vertical="top" wrapText="1"/>
    </xf>
    <xf numFmtId="0" fontId="17" fillId="0" borderId="1" xfId="0" applyFont="1" applyBorder="1" applyAlignment="1">
      <alignment horizontal="center" vertical="center"/>
    </xf>
    <xf numFmtId="164" fontId="14" fillId="0" borderId="1" xfId="3" applyNumberFormat="1" applyFont="1" applyFill="1" applyBorder="1" applyAlignment="1">
      <alignment horizontal="center" vertical="center" wrapText="1" readingOrder="2"/>
    </xf>
    <xf numFmtId="0" fontId="14" fillId="0" borderId="1" xfId="3" applyNumberFormat="1" applyFont="1" applyFill="1" applyBorder="1" applyAlignment="1">
      <alignment horizontal="center" vertical="center" wrapText="1" readingOrder="2"/>
    </xf>
    <xf numFmtId="4" fontId="6" fillId="0" borderId="1" xfId="0" applyNumberFormat="1" applyFont="1" applyBorder="1" applyAlignment="1">
      <alignment horizontal="center" vertical="center" wrapText="1" readingOrder="2"/>
    </xf>
    <xf numFmtId="0" fontId="13" fillId="0" borderId="1" xfId="0" applyFont="1" applyBorder="1" applyAlignment="1">
      <alignment horizontal="center" vertical="center" wrapText="1" readingOrder="2"/>
    </xf>
    <xf numFmtId="4" fontId="14" fillId="0" borderId="1" xfId="3" applyNumberFormat="1" applyFont="1" applyFill="1" applyBorder="1" applyAlignment="1">
      <alignment horizontal="center" vertical="center" wrapText="1" readingOrder="2"/>
    </xf>
    <xf numFmtId="0" fontId="7" fillId="0" borderId="1" xfId="3" applyFont="1" applyFill="1" applyBorder="1" applyAlignment="1">
      <alignment horizontal="center" vertical="center" wrapText="1" readingOrder="2"/>
    </xf>
    <xf numFmtId="4" fontId="10" fillId="0" borderId="0" xfId="0" applyNumberFormat="1" applyFont="1"/>
    <xf numFmtId="4" fontId="0" fillId="0" borderId="0" xfId="0" applyNumberFormat="1" applyAlignment="1">
      <alignment readingOrder="2"/>
    </xf>
    <xf numFmtId="4" fontId="0" fillId="0" borderId="0" xfId="0" applyNumberFormat="1" applyAlignment="1">
      <alignment horizontal="right" vertical="top" readingOrder="2"/>
    </xf>
    <xf numFmtId="0" fontId="7" fillId="0" borderId="0" xfId="0" applyFont="1" applyAlignment="1">
      <alignment horizontal="right" vertical="top" readingOrder="2"/>
    </xf>
    <xf numFmtId="0" fontId="7" fillId="0" borderId="0" xfId="0" applyFont="1" applyAlignment="1">
      <alignment horizontal="right" vertical="top"/>
    </xf>
    <xf numFmtId="4" fontId="0" fillId="0" borderId="0" xfId="0" applyNumberFormat="1" applyAlignment="1">
      <alignment horizontal="right" vertical="top"/>
    </xf>
    <xf numFmtId="0" fontId="4" fillId="0" borderId="7" xfId="0" applyFont="1" applyBorder="1" applyAlignment="1">
      <alignment vertical="top" wrapText="1" readingOrder="2"/>
    </xf>
    <xf numFmtId="0" fontId="4" fillId="0" borderId="9" xfId="0" applyFont="1" applyBorder="1" applyAlignment="1">
      <alignment vertical="top" wrapText="1" readingOrder="2"/>
    </xf>
    <xf numFmtId="0" fontId="7" fillId="0" borderId="7" xfId="0" applyFont="1" applyBorder="1" applyAlignment="1">
      <alignment vertical="top" readingOrder="2"/>
    </xf>
    <xf numFmtId="0" fontId="7" fillId="0" borderId="9" xfId="0" applyFont="1" applyBorder="1" applyAlignment="1">
      <alignment vertical="top" readingOrder="2"/>
    </xf>
    <xf numFmtId="164" fontId="5" fillId="7" borderId="7" xfId="0" applyNumberFormat="1" applyFont="1" applyFill="1" applyBorder="1" applyAlignment="1">
      <alignment vertical="top" wrapText="1" readingOrder="2"/>
    </xf>
    <xf numFmtId="164" fontId="5" fillId="7" borderId="9" xfId="0" applyNumberFormat="1" applyFont="1" applyFill="1" applyBorder="1" applyAlignment="1">
      <alignment vertical="top" wrapText="1" readingOrder="2"/>
    </xf>
    <xf numFmtId="0" fontId="16" fillId="0" borderId="7" xfId="0" applyFont="1" applyBorder="1" applyAlignment="1">
      <alignment vertical="top" wrapText="1" readingOrder="2"/>
    </xf>
    <xf numFmtId="0" fontId="16" fillId="0" borderId="9" xfId="0" applyFont="1" applyBorder="1" applyAlignment="1">
      <alignment vertical="top" wrapText="1" readingOrder="2"/>
    </xf>
    <xf numFmtId="0" fontId="0" fillId="0" borderId="7" xfId="0" applyBorder="1" applyAlignment="1">
      <alignment vertical="top" wrapText="1"/>
    </xf>
    <xf numFmtId="0" fontId="0" fillId="0" borderId="9" xfId="0" applyBorder="1" applyAlignment="1">
      <alignment vertical="top" wrapText="1"/>
    </xf>
    <xf numFmtId="0" fontId="4" fillId="0" borderId="5" xfId="0" applyFont="1" applyBorder="1" applyAlignment="1">
      <alignment vertical="top" wrapText="1" readingOrder="2"/>
    </xf>
    <xf numFmtId="0" fontId="5" fillId="0" borderId="5" xfId="0" applyFont="1" applyBorder="1" applyAlignment="1">
      <alignment vertical="top" wrapText="1" readingOrder="2"/>
    </xf>
    <xf numFmtId="49" fontId="5" fillId="4" borderId="4" xfId="0" applyNumberFormat="1" applyFont="1" applyFill="1" applyBorder="1" applyAlignment="1">
      <alignment vertical="top" readingOrder="2"/>
    </xf>
    <xf numFmtId="49" fontId="5" fillId="4" borderId="5" xfId="0" applyNumberFormat="1" applyFont="1" applyFill="1" applyBorder="1" applyAlignment="1">
      <alignment vertical="top" readingOrder="2"/>
    </xf>
    <xf numFmtId="49" fontId="5" fillId="4" borderId="6" xfId="0" applyNumberFormat="1" applyFont="1" applyFill="1" applyBorder="1" applyAlignment="1">
      <alignment vertical="top" readingOrder="2"/>
    </xf>
    <xf numFmtId="0" fontId="13" fillId="0" borderId="7" xfId="0" applyFont="1" applyBorder="1" applyAlignment="1">
      <alignment vertical="center" wrapText="1" readingOrder="2"/>
    </xf>
    <xf numFmtId="0" fontId="13" fillId="0" borderId="9" xfId="0" applyFont="1" applyBorder="1" applyAlignment="1">
      <alignment vertical="center" wrapText="1" readingOrder="2"/>
    </xf>
    <xf numFmtId="0" fontId="12" fillId="0" borderId="7" xfId="1" applyNumberFormat="1" applyFont="1" applyFill="1" applyBorder="1" applyAlignment="1">
      <alignment vertical="center" wrapText="1" readingOrder="2"/>
    </xf>
    <xf numFmtId="0" fontId="12" fillId="0" borderId="9" xfId="1" applyNumberFormat="1" applyFont="1" applyFill="1" applyBorder="1" applyAlignment="1">
      <alignment vertical="center" wrapText="1" readingOrder="2"/>
    </xf>
    <xf numFmtId="3" fontId="13" fillId="0" borderId="7" xfId="0" applyNumberFormat="1" applyFont="1" applyBorder="1" applyAlignment="1">
      <alignment vertical="center" wrapText="1" readingOrder="2"/>
    </xf>
    <xf numFmtId="3" fontId="13" fillId="0" borderId="9" xfId="0" applyNumberFormat="1" applyFont="1" applyBorder="1" applyAlignment="1">
      <alignment vertical="center" wrapText="1" readingOrder="2"/>
    </xf>
    <xf numFmtId="0" fontId="4" fillId="0" borderId="9" xfId="0" applyFont="1" applyBorder="1" applyAlignment="1">
      <alignment vertical="center" wrapText="1" readingOrder="2"/>
    </xf>
    <xf numFmtId="0" fontId="7" fillId="0" borderId="9" xfId="0" applyFont="1" applyBorder="1" applyAlignment="1">
      <alignment vertical="center" readingOrder="2"/>
    </xf>
    <xf numFmtId="164" fontId="5" fillId="7" borderId="9" xfId="0" applyNumberFormat="1" applyFont="1" applyFill="1" applyBorder="1" applyAlignment="1">
      <alignment vertical="center" wrapText="1" readingOrder="2"/>
    </xf>
    <xf numFmtId="0" fontId="13" fillId="0" borderId="7" xfId="1" applyNumberFormat="1" applyFont="1" applyFill="1" applyBorder="1" applyAlignment="1">
      <alignment vertical="center" wrapText="1" readingOrder="2"/>
    </xf>
    <xf numFmtId="0" fontId="13" fillId="0" borderId="9" xfId="1" applyNumberFormat="1" applyFont="1" applyFill="1" applyBorder="1" applyAlignment="1">
      <alignment vertical="center" wrapText="1" readingOrder="2"/>
    </xf>
    <xf numFmtId="0" fontId="5" fillId="0" borderId="1" xfId="0" applyFont="1" applyBorder="1" applyAlignment="1">
      <alignment vertical="top" readingOrder="2"/>
    </xf>
    <xf numFmtId="0" fontId="13" fillId="0" borderId="7" xfId="0" applyFont="1" applyBorder="1" applyAlignment="1">
      <alignment vertical="top" wrapText="1" readingOrder="2"/>
    </xf>
    <xf numFmtId="0" fontId="13" fillId="0" borderId="9" xfId="0" applyFont="1" applyBorder="1" applyAlignment="1">
      <alignment vertical="top" wrapText="1" readingOrder="2"/>
    </xf>
    <xf numFmtId="0" fontId="12" fillId="0" borderId="7" xfId="1" applyNumberFormat="1" applyFont="1" applyFill="1" applyBorder="1" applyAlignment="1">
      <alignment vertical="top" wrapText="1" readingOrder="2"/>
    </xf>
    <xf numFmtId="0" fontId="12" fillId="0" borderId="9" xfId="1" applyNumberFormat="1" applyFont="1" applyFill="1" applyBorder="1" applyAlignment="1">
      <alignment vertical="top" wrapText="1" readingOrder="2"/>
    </xf>
    <xf numFmtId="3" fontId="13" fillId="0" borderId="7" xfId="0" applyNumberFormat="1" applyFont="1" applyBorder="1" applyAlignment="1">
      <alignment vertical="top" wrapText="1" readingOrder="2"/>
    </xf>
    <xf numFmtId="3" fontId="13" fillId="0" borderId="9" xfId="0" applyNumberFormat="1" applyFont="1" applyBorder="1" applyAlignment="1">
      <alignment vertical="top" wrapText="1" readingOrder="2"/>
    </xf>
    <xf numFmtId="0" fontId="5" fillId="0" borderId="7" xfId="0" applyFont="1" applyBorder="1" applyAlignment="1">
      <alignment vertical="top" readingOrder="2"/>
    </xf>
    <xf numFmtId="0" fontId="3" fillId="3" borderId="2" xfId="0" applyFont="1" applyFill="1" applyBorder="1" applyAlignment="1">
      <alignment vertical="top" readingOrder="2"/>
    </xf>
    <xf numFmtId="0" fontId="3" fillId="3" borderId="3" xfId="0" applyFont="1" applyFill="1" applyBorder="1" applyAlignment="1">
      <alignment vertical="top" readingOrder="2"/>
    </xf>
    <xf numFmtId="0" fontId="4" fillId="3" borderId="1" xfId="0" applyFont="1" applyFill="1" applyBorder="1" applyAlignment="1">
      <alignment vertical="top" wrapText="1" readingOrder="2"/>
    </xf>
    <xf numFmtId="0" fontId="5" fillId="0" borderId="6" xfId="0" applyFont="1" applyBorder="1" applyAlignment="1">
      <alignment horizontal="right" vertical="top" wrapText="1" readingOrder="2"/>
    </xf>
    <xf numFmtId="0" fontId="4" fillId="3" borderId="7" xfId="0" applyFont="1" applyFill="1" applyBorder="1" applyAlignment="1">
      <alignment vertical="top" readingOrder="2"/>
    </xf>
    <xf numFmtId="0" fontId="4" fillId="3" borderId="7" xfId="0" applyFont="1" applyFill="1" applyBorder="1" applyAlignment="1">
      <alignment vertical="top" wrapText="1" readingOrder="2"/>
    </xf>
    <xf numFmtId="49" fontId="5" fillId="4" borderId="10" xfId="0" applyNumberFormat="1" applyFont="1" applyFill="1" applyBorder="1" applyAlignment="1">
      <alignment vertical="top" readingOrder="2"/>
    </xf>
    <xf numFmtId="49" fontId="5" fillId="4" borderId="11" xfId="0" applyNumberFormat="1" applyFont="1" applyFill="1" applyBorder="1" applyAlignment="1">
      <alignment vertical="top" readingOrder="2"/>
    </xf>
    <xf numFmtId="0" fontId="0" fillId="0" borderId="4" xfId="0" applyBorder="1" applyAlignment="1">
      <alignment vertical="top" readingOrder="2"/>
    </xf>
    <xf numFmtId="0" fontId="4" fillId="3" borderId="4" xfId="0" applyFont="1" applyFill="1" applyBorder="1" applyAlignment="1">
      <alignment vertical="top" wrapText="1" readingOrder="2"/>
    </xf>
    <xf numFmtId="4" fontId="5" fillId="0" borderId="8" xfId="0" applyNumberFormat="1" applyFont="1" applyBorder="1" applyAlignment="1">
      <alignment horizontal="right" vertical="top" wrapText="1" readingOrder="2"/>
    </xf>
    <xf numFmtId="0" fontId="5" fillId="0" borderId="8" xfId="0" applyFont="1" applyBorder="1" applyAlignment="1">
      <alignment horizontal="right" vertical="top" wrapText="1" readingOrder="2"/>
    </xf>
    <xf numFmtId="0" fontId="4" fillId="0" borderId="8" xfId="0" applyFont="1" applyBorder="1" applyAlignment="1">
      <alignment horizontal="right" vertical="top" wrapText="1" readingOrder="2"/>
    </xf>
    <xf numFmtId="0" fontId="3" fillId="0" borderId="0" xfId="0" applyFont="1" applyFill="1" applyBorder="1" applyAlignment="1">
      <alignment vertical="top" readingOrder="2"/>
    </xf>
    <xf numFmtId="0" fontId="4" fillId="0" borderId="11" xfId="0" applyFont="1" applyFill="1" applyBorder="1" applyAlignment="1">
      <alignment vertical="top" wrapText="1" readingOrder="2"/>
    </xf>
    <xf numFmtId="0" fontId="5" fillId="0" borderId="4" xfId="0" applyFont="1" applyBorder="1" applyAlignment="1">
      <alignment vertical="top" readingOrder="2"/>
    </xf>
    <xf numFmtId="49" fontId="5" fillId="4" borderId="12" xfId="0" applyNumberFormat="1" applyFont="1" applyFill="1" applyBorder="1" applyAlignment="1">
      <alignment vertical="top" readingOrder="2"/>
    </xf>
    <xf numFmtId="164" fontId="5" fillId="7" borderId="1" xfId="0" applyNumberFormat="1" applyFont="1" applyFill="1" applyBorder="1" applyAlignment="1">
      <alignment vertical="center" wrapText="1" readingOrder="2"/>
    </xf>
    <xf numFmtId="0" fontId="8" fillId="5" borderId="1" xfId="0" applyFont="1" applyFill="1" applyBorder="1" applyAlignment="1">
      <alignment horizontal="center" vertical="center" wrapText="1" readingOrder="2"/>
    </xf>
    <xf numFmtId="0" fontId="0" fillId="0" borderId="6" xfId="0" applyBorder="1" applyAlignment="1">
      <alignment horizontal="right" vertical="top"/>
    </xf>
    <xf numFmtId="1" fontId="14" fillId="6" borderId="7" xfId="3" applyNumberFormat="1" applyFont="1" applyFill="1" applyBorder="1" applyAlignment="1">
      <alignment horizontal="center" vertical="center" wrapText="1" readingOrder="2"/>
    </xf>
    <xf numFmtId="4" fontId="14" fillId="6" borderId="7" xfId="3" applyNumberFormat="1" applyFont="1" applyFill="1" applyBorder="1" applyAlignment="1">
      <alignment horizontal="center" vertical="center" wrapText="1" readingOrder="2"/>
    </xf>
    <xf numFmtId="0" fontId="14" fillId="6" borderId="7" xfId="3" applyNumberFormat="1" applyFont="1" applyFill="1" applyBorder="1" applyAlignment="1">
      <alignment horizontal="center" vertical="center" wrapText="1" readingOrder="2"/>
    </xf>
    <xf numFmtId="164" fontId="14" fillId="8" borderId="7" xfId="3" applyNumberFormat="1" applyFont="1" applyFill="1" applyBorder="1" applyAlignment="1">
      <alignment horizontal="center" vertical="center" wrapText="1" readingOrder="2"/>
    </xf>
    <xf numFmtId="4" fontId="14" fillId="8" borderId="7" xfId="3" applyNumberFormat="1" applyFont="1" applyFill="1" applyBorder="1" applyAlignment="1">
      <alignment horizontal="center" vertical="center" wrapText="1" readingOrder="2"/>
    </xf>
    <xf numFmtId="10" fontId="14" fillId="8" borderId="7" xfId="2" applyNumberFormat="1" applyFont="1" applyFill="1" applyBorder="1" applyAlignment="1">
      <alignment horizontal="center" vertical="center" wrapText="1" readingOrder="2"/>
    </xf>
    <xf numFmtId="164" fontId="14" fillId="6" borderId="7" xfId="3" applyNumberFormat="1" applyFont="1" applyFill="1" applyBorder="1" applyAlignment="1">
      <alignment horizontal="center" vertical="center" wrapText="1" readingOrder="2"/>
    </xf>
    <xf numFmtId="165" fontId="14" fillId="6" borderId="7" xfId="2" applyNumberFormat="1" applyFont="1" applyFill="1" applyBorder="1" applyAlignment="1">
      <alignment horizontal="center" vertical="center" wrapText="1" readingOrder="2"/>
    </xf>
    <xf numFmtId="49" fontId="5" fillId="4" borderId="8" xfId="0" applyNumberFormat="1" applyFont="1" applyFill="1" applyBorder="1" applyAlignment="1">
      <alignment vertical="top" readingOrder="2"/>
    </xf>
    <xf numFmtId="0" fontId="5" fillId="0" borderId="7" xfId="0" applyFont="1" applyBorder="1" applyAlignment="1">
      <alignment vertical="center" readingOrder="2"/>
    </xf>
    <xf numFmtId="0" fontId="5" fillId="0" borderId="13" xfId="0" applyFont="1" applyBorder="1" applyAlignment="1">
      <alignment vertical="top" readingOrder="2"/>
    </xf>
    <xf numFmtId="0" fontId="4" fillId="0" borderId="14" xfId="0" applyFont="1" applyBorder="1" applyAlignment="1">
      <alignment vertical="top" wrapText="1" readingOrder="2"/>
    </xf>
    <xf numFmtId="0" fontId="0" fillId="0" borderId="15" xfId="0" applyBorder="1" applyAlignment="1">
      <alignment horizontal="right" vertical="top"/>
    </xf>
    <xf numFmtId="0" fontId="5" fillId="0" borderId="9" xfId="0" applyFont="1" applyBorder="1" applyAlignment="1">
      <alignment vertical="center" readingOrder="2"/>
    </xf>
    <xf numFmtId="0" fontId="13" fillId="0" borderId="9" xfId="0" applyFont="1" applyBorder="1" applyAlignment="1">
      <alignment horizontal="center" vertical="center" wrapText="1" readingOrder="2"/>
    </xf>
    <xf numFmtId="0" fontId="13" fillId="0" borderId="9" xfId="1" applyNumberFormat="1" applyFont="1" applyFill="1" applyBorder="1" applyAlignment="1">
      <alignment horizontal="center" vertical="center" wrapText="1" readingOrder="2"/>
    </xf>
    <xf numFmtId="3" fontId="13" fillId="0" borderId="9" xfId="0" applyNumberFormat="1" applyFont="1" applyBorder="1" applyAlignment="1">
      <alignment horizontal="center" vertical="center" wrapText="1" readingOrder="2"/>
    </xf>
    <xf numFmtId="3" fontId="13" fillId="6" borderId="9" xfId="0" applyNumberFormat="1" applyFont="1" applyFill="1" applyBorder="1" applyAlignment="1">
      <alignment horizontal="center" vertical="center" wrapText="1" readingOrder="2"/>
    </xf>
    <xf numFmtId="164" fontId="14" fillId="6" borderId="9" xfId="3" applyNumberFormat="1" applyFont="1" applyFill="1" applyBorder="1" applyAlignment="1">
      <alignment horizontal="center" vertical="center" wrapText="1" readingOrder="2"/>
    </xf>
    <xf numFmtId="4" fontId="14" fillId="6" borderId="9" xfId="3" applyNumberFormat="1" applyFont="1" applyFill="1" applyBorder="1" applyAlignment="1">
      <alignment horizontal="center" vertical="center" wrapText="1" readingOrder="2"/>
    </xf>
    <xf numFmtId="0" fontId="14" fillId="6" borderId="9" xfId="3" applyNumberFormat="1" applyFont="1" applyFill="1" applyBorder="1" applyAlignment="1">
      <alignment horizontal="center" vertical="center" wrapText="1" readingOrder="2"/>
    </xf>
    <xf numFmtId="0" fontId="4" fillId="0" borderId="9" xfId="0" applyFont="1" applyBorder="1" applyAlignment="1">
      <alignment horizontal="center" vertical="center" wrapText="1" readingOrder="2"/>
    </xf>
    <xf numFmtId="0" fontId="7" fillId="0" borderId="9" xfId="0" applyFont="1" applyBorder="1" applyAlignment="1">
      <alignment horizontal="center" vertical="center" readingOrder="2"/>
    </xf>
    <xf numFmtId="164" fontId="5" fillId="7" borderId="9" xfId="0" applyNumberFormat="1" applyFont="1" applyFill="1" applyBorder="1" applyAlignment="1">
      <alignment horizontal="center" vertical="center" wrapText="1" readingOrder="2"/>
    </xf>
    <xf numFmtId="0" fontId="8" fillId="5" borderId="9" xfId="0" applyFont="1" applyFill="1" applyBorder="1" applyAlignment="1">
      <alignment horizontal="center" vertical="center" wrapText="1" readingOrder="2"/>
    </xf>
    <xf numFmtId="0" fontId="6" fillId="0" borderId="15" xfId="0" applyFont="1" applyBorder="1" applyAlignment="1">
      <alignment vertical="top" wrapText="1" readingOrder="2"/>
    </xf>
    <xf numFmtId="0" fontId="6" fillId="0" borderId="16" xfId="0" applyFont="1" applyBorder="1" applyAlignment="1">
      <alignment vertical="top" wrapText="1" readingOrder="2"/>
    </xf>
    <xf numFmtId="49" fontId="5" fillId="4" borderId="17" xfId="0" applyNumberFormat="1" applyFont="1" applyFill="1" applyBorder="1" applyAlignment="1">
      <alignment vertical="top" readingOrder="2"/>
    </xf>
    <xf numFmtId="0" fontId="5" fillId="0" borderId="9" xfId="0" applyFont="1" applyBorder="1" applyAlignment="1">
      <alignment vertical="top" readingOrder="2"/>
    </xf>
    <xf numFmtId="0" fontId="14" fillId="0" borderId="7" xfId="3" applyFont="1" applyFill="1" applyBorder="1" applyAlignment="1">
      <alignment horizontal="center" vertical="top" wrapText="1" readingOrder="2"/>
    </xf>
    <xf numFmtId="164" fontId="14" fillId="0" borderId="7" xfId="3" applyNumberFormat="1" applyFont="1" applyFill="1" applyBorder="1" applyAlignment="1">
      <alignment horizontal="center" vertical="top" wrapText="1" readingOrder="2"/>
    </xf>
    <xf numFmtId="0" fontId="13" fillId="0" borderId="7" xfId="0" applyFont="1" applyBorder="1" applyAlignment="1">
      <alignment horizontal="center" vertical="top" wrapText="1" readingOrder="2"/>
    </xf>
    <xf numFmtId="164" fontId="14" fillId="0" borderId="7" xfId="3" applyNumberFormat="1" applyFont="1" applyFill="1" applyBorder="1" applyAlignment="1">
      <alignment horizontal="right" vertical="top" wrapText="1" readingOrder="2"/>
    </xf>
    <xf numFmtId="4" fontId="13" fillId="0" borderId="7" xfId="0" applyNumberFormat="1" applyFont="1" applyBorder="1" applyAlignment="1">
      <alignment horizontal="right" vertical="top" wrapText="1" readingOrder="2"/>
    </xf>
    <xf numFmtId="4" fontId="14" fillId="0" borderId="7" xfId="3" applyNumberFormat="1" applyFont="1" applyFill="1" applyBorder="1" applyAlignment="1">
      <alignment horizontal="right" vertical="top" wrapText="1" readingOrder="2"/>
    </xf>
    <xf numFmtId="0" fontId="13" fillId="0" borderId="15" xfId="0" applyFont="1" applyBorder="1" applyAlignment="1">
      <alignment vertical="center" wrapText="1" readingOrder="2"/>
    </xf>
    <xf numFmtId="0" fontId="13" fillId="0" borderId="16" xfId="0" applyFont="1" applyBorder="1" applyAlignment="1">
      <alignment vertical="center" wrapText="1" readingOrder="2"/>
    </xf>
    <xf numFmtId="49" fontId="5" fillId="4" borderId="9" xfId="0" applyNumberFormat="1" applyFont="1" applyFill="1" applyBorder="1" applyAlignment="1">
      <alignment vertical="top" readingOrder="2"/>
    </xf>
    <xf numFmtId="0" fontId="0" fillId="0" borderId="7" xfId="0" applyBorder="1" applyAlignment="1">
      <alignment horizontal="center" vertical="center"/>
    </xf>
    <xf numFmtId="164" fontId="14" fillId="0" borderId="7" xfId="3" applyNumberFormat="1" applyFont="1" applyFill="1" applyBorder="1" applyAlignment="1">
      <alignment horizontal="center" vertical="center" wrapText="1" readingOrder="2"/>
    </xf>
    <xf numFmtId="0" fontId="14" fillId="0" borderId="7" xfId="3" applyNumberFormat="1" applyFont="1" applyFill="1" applyBorder="1" applyAlignment="1">
      <alignment horizontal="center" vertical="center" wrapText="1" readingOrder="2"/>
    </xf>
    <xf numFmtId="4" fontId="6" fillId="0" borderId="7" xfId="0" applyNumberFormat="1" applyFont="1" applyBorder="1" applyAlignment="1">
      <alignment horizontal="center" vertical="center" wrapText="1" readingOrder="2"/>
    </xf>
    <xf numFmtId="4" fontId="14" fillId="0" borderId="7" xfId="3" applyNumberFormat="1" applyFont="1" applyFill="1" applyBorder="1" applyAlignment="1">
      <alignment horizontal="center" vertical="center" wrapText="1" readingOrder="2"/>
    </xf>
    <xf numFmtId="0" fontId="6" fillId="0" borderId="15" xfId="0" applyFont="1" applyBorder="1" applyAlignment="1">
      <alignment vertical="center" wrapText="1" readingOrder="2"/>
    </xf>
    <xf numFmtId="0" fontId="6" fillId="0" borderId="16" xfId="0" applyFont="1" applyBorder="1" applyAlignment="1">
      <alignment vertical="center" wrapText="1" readingOrder="2"/>
    </xf>
    <xf numFmtId="0" fontId="7" fillId="0" borderId="7" xfId="3" applyFont="1" applyFill="1" applyBorder="1" applyAlignment="1">
      <alignment horizontal="center" vertical="center" wrapText="1" readingOrder="2"/>
    </xf>
  </cellXfs>
  <cellStyles count="4">
    <cellStyle name="Comma" xfId="1" builtinId="3"/>
    <cellStyle name="Normal" xfId="0" builtinId="0"/>
    <cellStyle name="Percent" xfId="2" builtinId="5"/>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0627-620F-438B-82E0-B562F4830B48}">
  <dimension ref="A1:T74"/>
  <sheetViews>
    <sheetView rightToLeft="1" tabSelected="1" topLeftCell="A58" zoomScale="80" zoomScaleNormal="80" workbookViewId="0">
      <selection activeCell="D82" sqref="D81:D82"/>
    </sheetView>
  </sheetViews>
  <sheetFormatPr defaultColWidth="8.75" defaultRowHeight="15" x14ac:dyDescent="0.2"/>
  <cols>
    <col min="1" max="1" width="4.25" style="4" customWidth="1"/>
    <col min="2" max="2" width="21.125" style="4" bestFit="1" customWidth="1"/>
    <col min="3" max="3" width="16.25" style="4" customWidth="1"/>
    <col min="4" max="4" width="13.625" style="4" customWidth="1"/>
    <col min="5" max="5" width="11.25" style="4" customWidth="1"/>
    <col min="6" max="6" width="8.75" style="4"/>
    <col min="7" max="7" width="15.125" style="4" customWidth="1"/>
    <col min="8" max="8" width="7.25" style="4" customWidth="1"/>
    <col min="9" max="9" width="8.875" style="4" bestFit="1" customWidth="1"/>
    <col min="10" max="10" width="10.25" style="4" bestFit="1" customWidth="1"/>
    <col min="11" max="11" width="15" style="50" bestFit="1" customWidth="1"/>
    <col min="12" max="12" width="19.5" style="4" customWidth="1"/>
    <col min="13" max="13" width="14.25" style="47" customWidth="1"/>
    <col min="14" max="14" width="17.625" style="47" bestFit="1" customWidth="1"/>
    <col min="15" max="15" width="13.875" style="4" customWidth="1"/>
    <col min="16" max="16" width="22.5" style="48" customWidth="1"/>
    <col min="17" max="17" width="12.75" style="48" customWidth="1"/>
    <col min="18" max="18" width="15.625" style="48" customWidth="1"/>
    <col min="19" max="19" width="15" style="48" customWidth="1"/>
    <col min="20" max="20" width="19" style="49" customWidth="1"/>
    <col min="21" max="16384" width="8.75" style="4"/>
  </cols>
  <sheetData>
    <row r="1" spans="1:20" ht="21" thickBot="1" x14ac:dyDescent="0.25">
      <c r="A1" s="85" t="s">
        <v>137</v>
      </c>
      <c r="B1" s="86"/>
      <c r="C1" s="86"/>
      <c r="D1" s="86"/>
      <c r="E1" s="86"/>
      <c r="F1" s="86"/>
      <c r="G1" s="86"/>
      <c r="H1" s="86"/>
      <c r="I1" s="86"/>
      <c r="J1" s="86"/>
      <c r="K1" s="98"/>
      <c r="L1" s="98"/>
      <c r="M1" s="98"/>
      <c r="N1" s="98"/>
      <c r="O1" s="98"/>
      <c r="P1" s="98"/>
      <c r="Q1" s="98"/>
      <c r="R1" s="98"/>
      <c r="S1" s="98"/>
      <c r="T1" s="4"/>
    </row>
    <row r="2" spans="1:20" ht="14.25" customHeight="1" x14ac:dyDescent="0.2">
      <c r="A2" s="89" t="s">
        <v>23</v>
      </c>
      <c r="B2" s="90"/>
      <c r="C2" s="87"/>
      <c r="D2" s="87"/>
      <c r="E2" s="87"/>
      <c r="F2" s="87"/>
      <c r="G2" s="87"/>
      <c r="H2" s="87"/>
      <c r="I2" s="87"/>
      <c r="J2" s="94"/>
      <c r="K2" s="99"/>
      <c r="L2" s="99"/>
      <c r="M2" s="99"/>
      <c r="N2" s="99"/>
      <c r="O2" s="99"/>
      <c r="P2" s="99"/>
      <c r="Q2" s="99"/>
      <c r="R2" s="99"/>
      <c r="S2" s="99"/>
      <c r="T2" s="4"/>
    </row>
    <row r="3" spans="1:20" s="6" customFormat="1" ht="63" x14ac:dyDescent="0.2">
      <c r="A3" s="93"/>
      <c r="B3" s="88" t="s">
        <v>0</v>
      </c>
      <c r="C3" s="88" t="s">
        <v>1</v>
      </c>
      <c r="D3" s="5" t="s">
        <v>2</v>
      </c>
      <c r="E3" s="5" t="s">
        <v>3</v>
      </c>
      <c r="F3" s="5" t="s">
        <v>4</v>
      </c>
      <c r="G3" s="5" t="s">
        <v>5</v>
      </c>
      <c r="H3" s="5" t="s">
        <v>6</v>
      </c>
      <c r="I3" s="5" t="s">
        <v>7</v>
      </c>
      <c r="J3" s="5" t="s">
        <v>8</v>
      </c>
      <c r="K3" s="95" t="s">
        <v>9</v>
      </c>
      <c r="L3" s="96" t="s">
        <v>10</v>
      </c>
      <c r="M3" s="95" t="s">
        <v>11</v>
      </c>
      <c r="N3" s="95" t="s">
        <v>12</v>
      </c>
      <c r="O3" s="96" t="s">
        <v>13</v>
      </c>
      <c r="P3" s="96" t="s">
        <v>14</v>
      </c>
      <c r="Q3" s="96" t="s">
        <v>15</v>
      </c>
      <c r="R3" s="97" t="s">
        <v>16</v>
      </c>
      <c r="S3" s="97" t="s">
        <v>17</v>
      </c>
      <c r="T3" s="5" t="s">
        <v>18</v>
      </c>
    </row>
    <row r="4" spans="1:20" ht="15.75" x14ac:dyDescent="0.2">
      <c r="A4" s="91" t="s">
        <v>24</v>
      </c>
      <c r="B4" s="92"/>
      <c r="C4" s="64"/>
      <c r="D4" s="64"/>
      <c r="E4" s="64"/>
      <c r="F4" s="64"/>
      <c r="G4" s="64"/>
      <c r="H4" s="64"/>
      <c r="I4" s="64"/>
      <c r="J4" s="64"/>
      <c r="K4" s="64"/>
      <c r="L4" s="64"/>
      <c r="M4" s="64"/>
      <c r="N4" s="64"/>
      <c r="O4" s="64"/>
      <c r="P4" s="64"/>
      <c r="Q4" s="64"/>
      <c r="R4" s="64"/>
      <c r="S4" s="64"/>
      <c r="T4" s="65"/>
    </row>
    <row r="5" spans="1:20" ht="51" x14ac:dyDescent="0.2">
      <c r="A5" s="84">
        <v>1</v>
      </c>
      <c r="B5" s="7" t="s">
        <v>25</v>
      </c>
      <c r="C5" s="8" t="s">
        <v>26</v>
      </c>
      <c r="D5" s="9"/>
      <c r="E5" s="10" t="s">
        <v>27</v>
      </c>
      <c r="F5" s="10" t="s">
        <v>28</v>
      </c>
      <c r="G5" s="105" t="s">
        <v>29</v>
      </c>
      <c r="H5" s="105" t="s">
        <v>19</v>
      </c>
      <c r="I5" s="105">
        <v>100</v>
      </c>
      <c r="J5" s="105" t="s">
        <v>30</v>
      </c>
      <c r="K5" s="106">
        <v>39289</v>
      </c>
      <c r="L5" s="107">
        <v>1</v>
      </c>
      <c r="M5" s="106">
        <f>L5*K5</f>
        <v>39289</v>
      </c>
      <c r="N5" s="106">
        <f>M5*1.18</f>
        <v>46361.02</v>
      </c>
      <c r="O5" s="14" t="s">
        <v>31</v>
      </c>
      <c r="P5" s="14" t="s">
        <v>32</v>
      </c>
      <c r="Q5" s="15"/>
      <c r="R5" s="16">
        <f>N5*(100-Q5)/100</f>
        <v>46361.02</v>
      </c>
      <c r="S5" s="1" t="s">
        <v>21</v>
      </c>
      <c r="T5" s="1" t="s">
        <v>21</v>
      </c>
    </row>
    <row r="6" spans="1:20" ht="15" customHeight="1" x14ac:dyDescent="0.2">
      <c r="A6" s="100" t="s">
        <v>33</v>
      </c>
      <c r="B6" s="61"/>
      <c r="C6" s="61"/>
      <c r="D6" s="61"/>
      <c r="E6" s="61"/>
      <c r="F6" s="61"/>
      <c r="G6" s="61"/>
      <c r="H6" s="61"/>
      <c r="I6" s="61"/>
      <c r="J6" s="61"/>
      <c r="K6" s="61"/>
      <c r="L6" s="61"/>
      <c r="M6" s="61"/>
      <c r="N6" s="61"/>
      <c r="O6" s="61"/>
      <c r="P6" s="61"/>
      <c r="Q6" s="61"/>
      <c r="R6" s="61"/>
      <c r="S6" s="61"/>
      <c r="T6" s="104"/>
    </row>
    <row r="7" spans="1:20" ht="15" customHeight="1" x14ac:dyDescent="0.2">
      <c r="A7" s="91" t="s">
        <v>34</v>
      </c>
      <c r="B7" s="92"/>
      <c r="C7" s="92"/>
      <c r="D7" s="92"/>
      <c r="E7" s="92"/>
      <c r="F7" s="92"/>
      <c r="G7" s="92"/>
      <c r="H7" s="92"/>
      <c r="I7" s="92"/>
      <c r="J7" s="92"/>
      <c r="K7" s="92"/>
      <c r="L7" s="92"/>
      <c r="M7" s="92"/>
      <c r="N7" s="92"/>
      <c r="O7" s="92"/>
      <c r="P7" s="92"/>
      <c r="Q7" s="92"/>
      <c r="R7" s="92"/>
      <c r="S7" s="92"/>
      <c r="T7" s="101"/>
    </row>
    <row r="8" spans="1:20" ht="54.75" customHeight="1" x14ac:dyDescent="0.2">
      <c r="A8" s="77">
        <v>2</v>
      </c>
      <c r="B8" s="7" t="s">
        <v>25</v>
      </c>
      <c r="C8" s="8" t="s">
        <v>26</v>
      </c>
      <c r="D8" s="17"/>
      <c r="E8" s="10" t="s">
        <v>35</v>
      </c>
      <c r="F8" s="10" t="s">
        <v>28</v>
      </c>
      <c r="G8" s="11" t="s">
        <v>36</v>
      </c>
      <c r="H8" s="11" t="s">
        <v>19</v>
      </c>
      <c r="I8" s="11">
        <v>100</v>
      </c>
      <c r="J8" s="11" t="s">
        <v>30</v>
      </c>
      <c r="K8" s="12">
        <v>50000</v>
      </c>
      <c r="L8" s="13">
        <v>1</v>
      </c>
      <c r="M8" s="12">
        <f>L8*K8</f>
        <v>50000</v>
      </c>
      <c r="N8" s="12">
        <f>M8*1.18</f>
        <v>59000</v>
      </c>
      <c r="O8" s="18" t="s">
        <v>31</v>
      </c>
      <c r="P8" s="18" t="s">
        <v>37</v>
      </c>
      <c r="Q8" s="19"/>
      <c r="R8" s="102">
        <f>N8*(100-Q8)/100</f>
        <v>59000</v>
      </c>
      <c r="S8" s="103" t="s">
        <v>21</v>
      </c>
      <c r="T8" s="103" t="s">
        <v>21</v>
      </c>
    </row>
    <row r="9" spans="1:20" ht="47.25" customHeight="1" x14ac:dyDescent="0.2">
      <c r="A9" s="100" t="s">
        <v>38</v>
      </c>
      <c r="B9" s="61"/>
      <c r="C9" s="61"/>
      <c r="D9" s="61"/>
      <c r="E9" s="61"/>
      <c r="F9" s="61"/>
      <c r="G9" s="61"/>
      <c r="H9" s="61"/>
      <c r="I9" s="61"/>
      <c r="J9" s="61"/>
      <c r="K9" s="61"/>
      <c r="L9" s="61"/>
      <c r="M9" s="61"/>
      <c r="N9" s="61"/>
      <c r="O9" s="61"/>
      <c r="P9" s="61"/>
      <c r="Q9" s="61"/>
      <c r="R9" s="61"/>
      <c r="S9" s="61"/>
      <c r="T9" s="104"/>
    </row>
    <row r="10" spans="1:20" ht="15.75" x14ac:dyDescent="0.2">
      <c r="A10" s="91" t="s">
        <v>39</v>
      </c>
      <c r="B10" s="92"/>
      <c r="C10" s="92"/>
      <c r="D10" s="92"/>
      <c r="E10" s="92"/>
      <c r="F10" s="92"/>
      <c r="G10" s="92"/>
      <c r="H10" s="92"/>
      <c r="I10" s="92"/>
      <c r="J10" s="92"/>
      <c r="K10" s="92"/>
      <c r="L10" s="92"/>
      <c r="M10" s="92"/>
      <c r="N10" s="92"/>
      <c r="O10" s="92"/>
      <c r="P10" s="92"/>
      <c r="Q10" s="92"/>
      <c r="R10" s="92"/>
      <c r="S10" s="92"/>
      <c r="T10" s="101"/>
    </row>
    <row r="11" spans="1:20" ht="51" x14ac:dyDescent="0.2">
      <c r="A11" s="84">
        <v>3</v>
      </c>
      <c r="B11" s="7" t="s">
        <v>25</v>
      </c>
      <c r="C11" s="8" t="s">
        <v>26</v>
      </c>
      <c r="D11" s="17"/>
      <c r="E11" s="10" t="s">
        <v>40</v>
      </c>
      <c r="F11" s="10" t="s">
        <v>28</v>
      </c>
      <c r="G11" s="105" t="s">
        <v>41</v>
      </c>
      <c r="H11" s="105" t="s">
        <v>19</v>
      </c>
      <c r="I11" s="105">
        <v>100</v>
      </c>
      <c r="J11" s="105" t="s">
        <v>30</v>
      </c>
      <c r="K11" s="106">
        <v>20000</v>
      </c>
      <c r="L11" s="107">
        <v>1</v>
      </c>
      <c r="M11" s="106">
        <f>L11*K11</f>
        <v>20000</v>
      </c>
      <c r="N11" s="106">
        <f>M11*1.18</f>
        <v>23600</v>
      </c>
      <c r="O11" s="18" t="s">
        <v>31</v>
      </c>
      <c r="P11" s="18" t="s">
        <v>42</v>
      </c>
      <c r="Q11" s="19"/>
      <c r="R11" s="20">
        <f>N11*(100-Q11)/100</f>
        <v>23600</v>
      </c>
      <c r="S11" s="1" t="s">
        <v>21</v>
      </c>
      <c r="T11" s="1" t="s">
        <v>21</v>
      </c>
    </row>
    <row r="12" spans="1:20" ht="15" customHeight="1" x14ac:dyDescent="0.2">
      <c r="A12" s="100" t="s">
        <v>43</v>
      </c>
      <c r="B12" s="61"/>
      <c r="C12" s="61"/>
      <c r="D12" s="61"/>
      <c r="E12" s="61"/>
      <c r="F12" s="61"/>
      <c r="G12" s="61"/>
      <c r="H12" s="61"/>
      <c r="I12" s="61"/>
      <c r="J12" s="61"/>
      <c r="K12" s="61"/>
      <c r="L12" s="61"/>
      <c r="M12" s="61"/>
      <c r="N12" s="61"/>
      <c r="O12" s="61"/>
      <c r="P12" s="61"/>
      <c r="Q12" s="61"/>
      <c r="R12" s="61"/>
      <c r="S12" s="61"/>
      <c r="T12" s="104"/>
    </row>
    <row r="13" spans="1:20" ht="15" customHeight="1" x14ac:dyDescent="0.2">
      <c r="A13" s="91" t="s">
        <v>44</v>
      </c>
      <c r="B13" s="92"/>
      <c r="C13" s="92"/>
      <c r="D13" s="92"/>
      <c r="E13" s="92"/>
      <c r="F13" s="92"/>
      <c r="G13" s="92"/>
      <c r="H13" s="92"/>
      <c r="I13" s="92"/>
      <c r="J13" s="92"/>
      <c r="K13" s="92"/>
      <c r="L13" s="92"/>
      <c r="M13" s="92"/>
      <c r="N13" s="92"/>
      <c r="O13" s="92"/>
      <c r="P13" s="92"/>
      <c r="Q13" s="92"/>
      <c r="R13" s="92"/>
      <c r="S13" s="92"/>
      <c r="T13" s="101"/>
    </row>
    <row r="14" spans="1:20" ht="45" x14ac:dyDescent="0.2">
      <c r="A14" s="84">
        <v>4</v>
      </c>
      <c r="B14" s="7" t="s">
        <v>25</v>
      </c>
      <c r="C14" s="8" t="s">
        <v>26</v>
      </c>
      <c r="D14" s="17"/>
      <c r="E14" s="10" t="s">
        <v>45</v>
      </c>
      <c r="F14" s="10" t="s">
        <v>28</v>
      </c>
      <c r="G14" s="105" t="s">
        <v>46</v>
      </c>
      <c r="H14" s="105" t="s">
        <v>19</v>
      </c>
      <c r="I14" s="105">
        <v>100</v>
      </c>
      <c r="J14" s="105" t="s">
        <v>30</v>
      </c>
      <c r="K14" s="106">
        <v>5000</v>
      </c>
      <c r="L14" s="107">
        <v>1</v>
      </c>
      <c r="M14" s="106">
        <f>L14*K14</f>
        <v>5000</v>
      </c>
      <c r="N14" s="106">
        <f>M14*1.18</f>
        <v>5900</v>
      </c>
      <c r="O14" s="18" t="s">
        <v>47</v>
      </c>
      <c r="P14" s="18" t="s">
        <v>42</v>
      </c>
      <c r="Q14" s="19"/>
      <c r="R14" s="20">
        <f>N14*(100-Q14)/100</f>
        <v>5900</v>
      </c>
      <c r="S14" s="1" t="s">
        <v>21</v>
      </c>
      <c r="T14" s="1" t="s">
        <v>21</v>
      </c>
    </row>
    <row r="15" spans="1:20" ht="20.25" customHeight="1" x14ac:dyDescent="0.2">
      <c r="A15" s="100" t="s">
        <v>48</v>
      </c>
      <c r="B15" s="61"/>
      <c r="C15" s="61"/>
      <c r="D15" s="61"/>
      <c r="E15" s="61"/>
      <c r="F15" s="61"/>
      <c r="G15" s="61"/>
      <c r="H15" s="61"/>
      <c r="I15" s="61"/>
      <c r="J15" s="61"/>
      <c r="K15" s="61"/>
      <c r="L15" s="61"/>
      <c r="M15" s="61"/>
      <c r="N15" s="61"/>
      <c r="O15" s="61"/>
      <c r="P15" s="61"/>
      <c r="Q15" s="61"/>
      <c r="R15" s="61"/>
      <c r="S15" s="61"/>
      <c r="T15" s="104"/>
    </row>
    <row r="16" spans="1:20" ht="15.75" x14ac:dyDescent="0.2">
      <c r="A16" s="91" t="s">
        <v>49</v>
      </c>
      <c r="B16" s="92"/>
      <c r="C16" s="92"/>
      <c r="D16" s="92"/>
      <c r="E16" s="92"/>
      <c r="F16" s="92"/>
      <c r="G16" s="92"/>
      <c r="H16" s="92"/>
      <c r="I16" s="92"/>
      <c r="J16" s="92"/>
      <c r="K16" s="92"/>
      <c r="L16" s="92"/>
      <c r="M16" s="92"/>
      <c r="N16" s="92"/>
      <c r="O16" s="92"/>
      <c r="P16" s="92"/>
      <c r="Q16" s="92"/>
      <c r="R16" s="92"/>
      <c r="S16" s="92"/>
      <c r="T16" s="101"/>
    </row>
    <row r="17" spans="1:20" ht="51" x14ac:dyDescent="0.2">
      <c r="A17" s="84">
        <v>5</v>
      </c>
      <c r="B17" s="7" t="s">
        <v>25</v>
      </c>
      <c r="C17" s="8" t="s">
        <v>26</v>
      </c>
      <c r="D17" s="17"/>
      <c r="E17" s="10" t="s">
        <v>50</v>
      </c>
      <c r="F17" s="10" t="s">
        <v>28</v>
      </c>
      <c r="G17" s="105" t="s">
        <v>51</v>
      </c>
      <c r="H17" s="105" t="s">
        <v>19</v>
      </c>
      <c r="I17" s="105">
        <v>100</v>
      </c>
      <c r="J17" s="105" t="s">
        <v>30</v>
      </c>
      <c r="K17" s="106">
        <v>7200</v>
      </c>
      <c r="L17" s="107">
        <v>1</v>
      </c>
      <c r="M17" s="106">
        <f>L17*K17</f>
        <v>7200</v>
      </c>
      <c r="N17" s="106">
        <f>M17*1.18</f>
        <v>8496</v>
      </c>
      <c r="O17" s="18" t="s">
        <v>31</v>
      </c>
      <c r="P17" s="18" t="s">
        <v>42</v>
      </c>
      <c r="Q17" s="19"/>
      <c r="R17" s="20">
        <f>N17*(100-Q17)/100</f>
        <v>8496</v>
      </c>
      <c r="S17" s="1" t="s">
        <v>21</v>
      </c>
      <c r="T17" s="1" t="s">
        <v>21</v>
      </c>
    </row>
    <row r="18" spans="1:20" ht="18.75" customHeight="1" x14ac:dyDescent="0.2">
      <c r="A18" s="100" t="s">
        <v>52</v>
      </c>
      <c r="B18" s="61"/>
      <c r="C18" s="61"/>
      <c r="D18" s="61"/>
      <c r="E18" s="61"/>
      <c r="F18" s="61"/>
      <c r="G18" s="61"/>
      <c r="H18" s="61"/>
      <c r="I18" s="61"/>
      <c r="J18" s="61"/>
      <c r="K18" s="61"/>
      <c r="L18" s="61"/>
      <c r="M18" s="61"/>
      <c r="N18" s="61"/>
      <c r="O18" s="61"/>
      <c r="P18" s="61"/>
      <c r="Q18" s="61"/>
      <c r="R18" s="61"/>
      <c r="S18" s="61"/>
      <c r="T18" s="104"/>
    </row>
    <row r="19" spans="1:20" ht="15.75" x14ac:dyDescent="0.2">
      <c r="A19" s="91" t="s">
        <v>53</v>
      </c>
      <c r="B19" s="92"/>
      <c r="C19" s="92"/>
      <c r="D19" s="92"/>
      <c r="E19" s="92"/>
      <c r="F19" s="92"/>
      <c r="G19" s="92"/>
      <c r="H19" s="92"/>
      <c r="I19" s="92"/>
      <c r="J19" s="92"/>
      <c r="K19" s="92"/>
      <c r="L19" s="92"/>
      <c r="M19" s="92"/>
      <c r="N19" s="92"/>
      <c r="O19" s="92"/>
      <c r="P19" s="92"/>
      <c r="Q19" s="92"/>
      <c r="R19" s="92"/>
      <c r="S19" s="92"/>
      <c r="T19" s="101"/>
    </row>
    <row r="20" spans="1:20" ht="51" x14ac:dyDescent="0.2">
      <c r="A20" s="84">
        <v>6</v>
      </c>
      <c r="B20" s="7" t="s">
        <v>25</v>
      </c>
      <c r="C20" s="8" t="s">
        <v>26</v>
      </c>
      <c r="D20" s="17"/>
      <c r="E20" s="10" t="s">
        <v>54</v>
      </c>
      <c r="F20" s="10" t="s">
        <v>28</v>
      </c>
      <c r="G20" s="105" t="s">
        <v>55</v>
      </c>
      <c r="H20" s="105" t="s">
        <v>19</v>
      </c>
      <c r="I20" s="105">
        <v>100</v>
      </c>
      <c r="J20" s="105" t="s">
        <v>30</v>
      </c>
      <c r="K20" s="106">
        <v>50000</v>
      </c>
      <c r="L20" s="107">
        <v>1</v>
      </c>
      <c r="M20" s="106">
        <f>L20*K20</f>
        <v>50000</v>
      </c>
      <c r="N20" s="106">
        <f>M20*1.18</f>
        <v>59000</v>
      </c>
      <c r="O20" s="21" t="s">
        <v>31</v>
      </c>
      <c r="P20" s="21" t="s">
        <v>42</v>
      </c>
      <c r="Q20" s="22"/>
      <c r="R20" s="16">
        <f>N20*(100-Q20)/100</f>
        <v>59000</v>
      </c>
      <c r="S20" s="1" t="s">
        <v>21</v>
      </c>
      <c r="T20" s="1" t="s">
        <v>21</v>
      </c>
    </row>
    <row r="21" spans="1:20" ht="18.75" customHeight="1" x14ac:dyDescent="0.2">
      <c r="A21" s="100" t="s">
        <v>56</v>
      </c>
      <c r="B21" s="61"/>
      <c r="C21" s="61"/>
      <c r="D21" s="61"/>
      <c r="E21" s="61"/>
      <c r="F21" s="61"/>
      <c r="G21" s="61"/>
      <c r="H21" s="61"/>
      <c r="I21" s="61"/>
      <c r="J21" s="61"/>
      <c r="K21" s="61"/>
      <c r="L21" s="61"/>
      <c r="M21" s="61"/>
      <c r="N21" s="61"/>
      <c r="O21" s="61"/>
      <c r="P21" s="61"/>
      <c r="Q21" s="61"/>
      <c r="R21" s="61"/>
      <c r="S21" s="61"/>
      <c r="T21" s="104"/>
    </row>
    <row r="22" spans="1:20" ht="15.75" x14ac:dyDescent="0.2">
      <c r="A22" s="91" t="s">
        <v>57</v>
      </c>
      <c r="B22" s="92"/>
      <c r="C22" s="92"/>
      <c r="D22" s="92"/>
      <c r="E22" s="92"/>
      <c r="F22" s="92"/>
      <c r="G22" s="92"/>
      <c r="H22" s="92"/>
      <c r="I22" s="92"/>
      <c r="J22" s="92"/>
      <c r="K22" s="92"/>
      <c r="L22" s="92"/>
      <c r="M22" s="92"/>
      <c r="N22" s="92"/>
      <c r="O22" s="92"/>
      <c r="P22" s="92"/>
      <c r="Q22" s="92"/>
      <c r="R22" s="92"/>
      <c r="S22" s="92"/>
      <c r="T22" s="101"/>
    </row>
    <row r="23" spans="1:20" ht="51" x14ac:dyDescent="0.2">
      <c r="A23" s="84">
        <v>7</v>
      </c>
      <c r="B23" s="7" t="s">
        <v>25</v>
      </c>
      <c r="C23" s="8" t="s">
        <v>26</v>
      </c>
      <c r="D23" s="17"/>
      <c r="E23" s="10" t="s">
        <v>58</v>
      </c>
      <c r="F23" s="10" t="s">
        <v>28</v>
      </c>
      <c r="G23" s="105" t="s">
        <v>51</v>
      </c>
      <c r="H23" s="105" t="s">
        <v>19</v>
      </c>
      <c r="I23" s="105">
        <v>100</v>
      </c>
      <c r="J23" s="105" t="s">
        <v>30</v>
      </c>
      <c r="K23" s="106">
        <v>4500</v>
      </c>
      <c r="L23" s="107">
        <v>1</v>
      </c>
      <c r="M23" s="106">
        <f>L23*K23</f>
        <v>4500</v>
      </c>
      <c r="N23" s="106">
        <f>M23*1.18</f>
        <v>5310</v>
      </c>
      <c r="O23" s="21" t="s">
        <v>31</v>
      </c>
      <c r="P23" s="21" t="s">
        <v>42</v>
      </c>
      <c r="Q23" s="22"/>
      <c r="R23" s="16">
        <f>N23*(100-Q23)/100</f>
        <v>5310</v>
      </c>
      <c r="S23" s="1" t="s">
        <v>21</v>
      </c>
      <c r="T23" s="1" t="s">
        <v>21</v>
      </c>
    </row>
    <row r="24" spans="1:20" ht="20.25" customHeight="1" x14ac:dyDescent="0.2">
      <c r="A24" s="100" t="s">
        <v>59</v>
      </c>
      <c r="B24" s="61"/>
      <c r="C24" s="61"/>
      <c r="D24" s="61"/>
      <c r="E24" s="61"/>
      <c r="F24" s="61"/>
      <c r="G24" s="61"/>
      <c r="H24" s="61"/>
      <c r="I24" s="61"/>
      <c r="J24" s="61"/>
      <c r="K24" s="61"/>
      <c r="L24" s="61"/>
      <c r="M24" s="61"/>
      <c r="N24" s="61"/>
      <c r="O24" s="61"/>
      <c r="P24" s="61"/>
      <c r="Q24" s="61"/>
      <c r="R24" s="61"/>
      <c r="S24" s="61"/>
      <c r="T24" s="104"/>
    </row>
    <row r="25" spans="1:20" ht="15.75" x14ac:dyDescent="0.2">
      <c r="A25" s="91" t="s">
        <v>60</v>
      </c>
      <c r="B25" s="92"/>
      <c r="C25" s="92"/>
      <c r="D25" s="92"/>
      <c r="E25" s="92"/>
      <c r="F25" s="92"/>
      <c r="G25" s="92"/>
      <c r="H25" s="92"/>
      <c r="I25" s="92"/>
      <c r="J25" s="92"/>
      <c r="K25" s="92"/>
      <c r="L25" s="92"/>
      <c r="M25" s="92"/>
      <c r="N25" s="92"/>
      <c r="O25" s="92"/>
      <c r="P25" s="92"/>
      <c r="Q25" s="92"/>
      <c r="R25" s="92"/>
      <c r="S25" s="92"/>
      <c r="T25" s="101"/>
    </row>
    <row r="26" spans="1:20" ht="51" x14ac:dyDescent="0.2">
      <c r="A26" s="84">
        <v>8</v>
      </c>
      <c r="B26" s="7" t="s">
        <v>25</v>
      </c>
      <c r="C26" s="8" t="s">
        <v>26</v>
      </c>
      <c r="D26" s="17"/>
      <c r="E26" s="10" t="s">
        <v>61</v>
      </c>
      <c r="F26" s="10" t="s">
        <v>28</v>
      </c>
      <c r="G26" s="23" t="s">
        <v>62</v>
      </c>
      <c r="H26" s="23" t="s">
        <v>19</v>
      </c>
      <c r="I26" s="23">
        <v>100</v>
      </c>
      <c r="J26" s="23" t="s">
        <v>30</v>
      </c>
      <c r="K26" s="23">
        <v>18000</v>
      </c>
      <c r="L26" s="23">
        <v>1</v>
      </c>
      <c r="M26" s="23">
        <f>L26*K26</f>
        <v>18000</v>
      </c>
      <c r="N26" s="23">
        <f>M26*1.18</f>
        <v>21240</v>
      </c>
      <c r="O26" s="21" t="s">
        <v>31</v>
      </c>
      <c r="P26" s="21" t="s">
        <v>42</v>
      </c>
      <c r="Q26" s="22"/>
      <c r="R26" s="16">
        <f>N26*(100-Q26)/100</f>
        <v>21240</v>
      </c>
      <c r="S26" s="1" t="s">
        <v>21</v>
      </c>
      <c r="T26" s="1" t="s">
        <v>21</v>
      </c>
    </row>
    <row r="27" spans="1:20" ht="18.75" customHeight="1" x14ac:dyDescent="0.2">
      <c r="A27" s="100" t="s">
        <v>63</v>
      </c>
      <c r="B27" s="61"/>
      <c r="C27" s="61"/>
      <c r="D27" s="61"/>
      <c r="E27" s="61"/>
      <c r="F27" s="61"/>
      <c r="G27" s="61"/>
      <c r="H27" s="61"/>
      <c r="I27" s="61"/>
      <c r="J27" s="61"/>
      <c r="K27" s="61"/>
      <c r="L27" s="61"/>
      <c r="M27" s="61"/>
      <c r="N27" s="61"/>
      <c r="O27" s="61"/>
      <c r="P27" s="61"/>
      <c r="Q27" s="61"/>
      <c r="R27" s="61"/>
      <c r="S27" s="61"/>
      <c r="T27" s="104"/>
    </row>
    <row r="28" spans="1:20" ht="15.75" x14ac:dyDescent="0.2">
      <c r="A28" s="91" t="s">
        <v>64</v>
      </c>
      <c r="B28" s="92"/>
      <c r="C28" s="92"/>
      <c r="D28" s="92"/>
      <c r="E28" s="92"/>
      <c r="F28" s="92"/>
      <c r="G28" s="92"/>
      <c r="H28" s="92"/>
      <c r="I28" s="92"/>
      <c r="J28" s="92"/>
      <c r="K28" s="92"/>
      <c r="L28" s="92"/>
      <c r="M28" s="92"/>
      <c r="N28" s="92"/>
      <c r="O28" s="92"/>
      <c r="P28" s="92"/>
      <c r="Q28" s="92"/>
      <c r="R28" s="92"/>
      <c r="S28" s="92"/>
      <c r="T28" s="101"/>
    </row>
    <row r="29" spans="1:20" ht="51" x14ac:dyDescent="0.2">
      <c r="A29" s="84">
        <v>9</v>
      </c>
      <c r="B29" s="7" t="s">
        <v>25</v>
      </c>
      <c r="C29" s="8" t="s">
        <v>26</v>
      </c>
      <c r="D29" s="9"/>
      <c r="E29" s="10" t="s">
        <v>65</v>
      </c>
      <c r="F29" s="10" t="s">
        <v>28</v>
      </c>
      <c r="G29" s="23" t="s">
        <v>66</v>
      </c>
      <c r="H29" s="23" t="s">
        <v>19</v>
      </c>
      <c r="I29" s="23">
        <v>100</v>
      </c>
      <c r="J29" s="23" t="s">
        <v>30</v>
      </c>
      <c r="K29" s="23">
        <v>4700</v>
      </c>
      <c r="L29" s="23">
        <v>1</v>
      </c>
      <c r="M29" s="23">
        <f>L29*K29</f>
        <v>4700</v>
      </c>
      <c r="N29" s="23">
        <f>M29*1.18</f>
        <v>5546</v>
      </c>
      <c r="O29" s="14" t="s">
        <v>31</v>
      </c>
      <c r="P29" s="14" t="s">
        <v>42</v>
      </c>
      <c r="Q29" s="15"/>
      <c r="R29" s="16">
        <f>N29*(100-Q29)/100</f>
        <v>5546</v>
      </c>
      <c r="S29" s="1" t="s">
        <v>21</v>
      </c>
      <c r="T29" s="1" t="s">
        <v>21</v>
      </c>
    </row>
    <row r="30" spans="1:20" ht="14.25" customHeight="1" x14ac:dyDescent="0.2">
      <c r="A30" s="100" t="s">
        <v>67</v>
      </c>
      <c r="B30" s="61"/>
      <c r="C30" s="61"/>
      <c r="D30" s="61"/>
      <c r="E30" s="61"/>
      <c r="F30" s="61"/>
      <c r="G30" s="61"/>
      <c r="H30" s="61"/>
      <c r="I30" s="61"/>
      <c r="J30" s="61"/>
      <c r="K30" s="61"/>
      <c r="L30" s="61"/>
      <c r="M30" s="61"/>
      <c r="N30" s="61"/>
      <c r="O30" s="61"/>
      <c r="P30" s="61"/>
      <c r="Q30" s="61"/>
      <c r="R30" s="61"/>
      <c r="S30" s="61"/>
      <c r="T30" s="104"/>
    </row>
    <row r="31" spans="1:20" ht="15.75" x14ac:dyDescent="0.2">
      <c r="A31" s="91" t="s">
        <v>68</v>
      </c>
      <c r="B31" s="92"/>
      <c r="C31" s="92"/>
      <c r="D31" s="92"/>
      <c r="E31" s="92"/>
      <c r="F31" s="92"/>
      <c r="G31" s="92"/>
      <c r="H31" s="92"/>
      <c r="I31" s="92"/>
      <c r="J31" s="92"/>
      <c r="K31" s="92"/>
      <c r="L31" s="92"/>
      <c r="M31" s="92"/>
      <c r="N31" s="92"/>
      <c r="O31" s="92"/>
      <c r="P31" s="92"/>
      <c r="Q31" s="92"/>
      <c r="R31" s="92"/>
      <c r="S31" s="92"/>
      <c r="T31" s="101"/>
    </row>
    <row r="32" spans="1:20" ht="51" x14ac:dyDescent="0.2">
      <c r="A32" s="84">
        <v>10</v>
      </c>
      <c r="B32" s="7" t="s">
        <v>25</v>
      </c>
      <c r="C32" s="8" t="s">
        <v>26</v>
      </c>
      <c r="D32" s="17"/>
      <c r="E32" s="10" t="s">
        <v>69</v>
      </c>
      <c r="F32" s="10" t="s">
        <v>28</v>
      </c>
      <c r="G32" s="23" t="s">
        <v>70</v>
      </c>
      <c r="H32" s="23" t="s">
        <v>19</v>
      </c>
      <c r="I32" s="23">
        <v>100</v>
      </c>
      <c r="J32" s="23" t="s">
        <v>30</v>
      </c>
      <c r="K32" s="23">
        <v>5000</v>
      </c>
      <c r="L32" s="23">
        <v>1</v>
      </c>
      <c r="M32" s="23">
        <f>L32*K32</f>
        <v>5000</v>
      </c>
      <c r="N32" s="23">
        <f>M32*1.18</f>
        <v>5900</v>
      </c>
      <c r="O32" s="21" t="s">
        <v>31</v>
      </c>
      <c r="P32" s="21" t="s">
        <v>42</v>
      </c>
      <c r="Q32" s="22"/>
      <c r="R32" s="16">
        <f>N32*(100-Q32)/100</f>
        <v>5900</v>
      </c>
      <c r="S32" s="1" t="s">
        <v>21</v>
      </c>
      <c r="T32" s="1" t="s">
        <v>21</v>
      </c>
    </row>
    <row r="33" spans="1:20" ht="14.25" customHeight="1" x14ac:dyDescent="0.2">
      <c r="A33" s="100" t="s">
        <v>71</v>
      </c>
      <c r="B33" s="61"/>
      <c r="C33" s="61"/>
      <c r="D33" s="61"/>
      <c r="E33" s="61"/>
      <c r="F33" s="61"/>
      <c r="G33" s="61"/>
      <c r="H33" s="61"/>
      <c r="I33" s="61"/>
      <c r="J33" s="61"/>
      <c r="K33" s="61"/>
      <c r="L33" s="61"/>
      <c r="M33" s="61"/>
      <c r="N33" s="61"/>
      <c r="O33" s="61"/>
      <c r="P33" s="61"/>
      <c r="Q33" s="61"/>
      <c r="R33" s="61"/>
      <c r="S33" s="61"/>
      <c r="T33" s="104"/>
    </row>
    <row r="34" spans="1:20" ht="15.75" x14ac:dyDescent="0.2">
      <c r="A34" s="91" t="s">
        <v>72</v>
      </c>
      <c r="B34" s="92"/>
      <c r="C34" s="92"/>
      <c r="D34" s="92"/>
      <c r="E34" s="92"/>
      <c r="F34" s="92"/>
      <c r="G34" s="92"/>
      <c r="H34" s="92"/>
      <c r="I34" s="92"/>
      <c r="J34" s="92"/>
      <c r="K34" s="92"/>
      <c r="L34" s="92"/>
      <c r="M34" s="92"/>
      <c r="N34" s="92"/>
      <c r="O34" s="92"/>
      <c r="P34" s="92"/>
      <c r="Q34" s="92"/>
      <c r="R34" s="92"/>
      <c r="S34" s="92"/>
      <c r="T34" s="101"/>
    </row>
    <row r="35" spans="1:20" ht="51" x14ac:dyDescent="0.2">
      <c r="A35" s="84">
        <v>11</v>
      </c>
      <c r="B35" s="7" t="s">
        <v>25</v>
      </c>
      <c r="C35" s="8" t="s">
        <v>26</v>
      </c>
      <c r="D35" s="17"/>
      <c r="E35" s="10" t="s">
        <v>73</v>
      </c>
      <c r="F35" s="10" t="s">
        <v>28</v>
      </c>
      <c r="G35" s="23" t="s">
        <v>74</v>
      </c>
      <c r="H35" s="23" t="s">
        <v>19</v>
      </c>
      <c r="I35" s="23">
        <v>100</v>
      </c>
      <c r="J35" s="23" t="s">
        <v>30</v>
      </c>
      <c r="K35" s="23">
        <v>33500</v>
      </c>
      <c r="L35" s="23">
        <v>1</v>
      </c>
      <c r="M35" s="23">
        <f>L35*K35</f>
        <v>33500</v>
      </c>
      <c r="N35" s="23">
        <f>M35*1.18</f>
        <v>39530</v>
      </c>
      <c r="O35" s="21" t="s">
        <v>31</v>
      </c>
      <c r="P35" s="21" t="s">
        <v>42</v>
      </c>
      <c r="Q35" s="22"/>
      <c r="R35" s="16">
        <f>N35*(100-Q35)/100</f>
        <v>39530</v>
      </c>
      <c r="S35" s="1" t="s">
        <v>21</v>
      </c>
      <c r="T35" s="1" t="s">
        <v>21</v>
      </c>
    </row>
    <row r="36" spans="1:20" ht="15.75" x14ac:dyDescent="0.2">
      <c r="A36" s="100" t="s">
        <v>75</v>
      </c>
      <c r="B36" s="61"/>
      <c r="C36" s="61"/>
      <c r="D36" s="61"/>
      <c r="E36" s="61"/>
      <c r="F36" s="61"/>
      <c r="G36" s="61"/>
      <c r="H36" s="61"/>
      <c r="I36" s="61"/>
      <c r="J36" s="61"/>
      <c r="K36" s="61"/>
      <c r="L36" s="61"/>
      <c r="M36" s="61"/>
      <c r="N36" s="61"/>
      <c r="O36" s="61"/>
      <c r="P36" s="61"/>
      <c r="Q36" s="61"/>
      <c r="R36" s="61"/>
      <c r="S36" s="61"/>
      <c r="T36" s="104"/>
    </row>
    <row r="37" spans="1:20" ht="15.75" x14ac:dyDescent="0.2">
      <c r="A37" s="91" t="s">
        <v>76</v>
      </c>
      <c r="B37" s="92"/>
      <c r="C37" s="92"/>
      <c r="D37" s="92"/>
      <c r="E37" s="92"/>
      <c r="F37" s="92"/>
      <c r="G37" s="92"/>
      <c r="H37" s="92"/>
      <c r="I37" s="92"/>
      <c r="J37" s="92"/>
      <c r="K37" s="92"/>
      <c r="L37" s="92"/>
      <c r="M37" s="92"/>
      <c r="N37" s="92"/>
      <c r="O37" s="92"/>
      <c r="P37" s="92"/>
      <c r="Q37" s="92"/>
      <c r="R37" s="92"/>
      <c r="S37" s="92"/>
      <c r="T37" s="101"/>
    </row>
    <row r="38" spans="1:20" ht="51" x14ac:dyDescent="0.2">
      <c r="A38" s="84">
        <v>12</v>
      </c>
      <c r="B38" s="7" t="s">
        <v>25</v>
      </c>
      <c r="C38" s="8" t="s">
        <v>26</v>
      </c>
      <c r="D38" s="17"/>
      <c r="E38" s="10" t="s">
        <v>77</v>
      </c>
      <c r="F38" s="10" t="s">
        <v>28</v>
      </c>
      <c r="G38" s="23" t="s">
        <v>78</v>
      </c>
      <c r="H38" s="23" t="s">
        <v>19</v>
      </c>
      <c r="I38" s="23">
        <v>100</v>
      </c>
      <c r="J38" s="23" t="s">
        <v>30</v>
      </c>
      <c r="K38" s="23">
        <v>1000</v>
      </c>
      <c r="L38" s="23">
        <v>1</v>
      </c>
      <c r="M38" s="23">
        <f>L38*K38</f>
        <v>1000</v>
      </c>
      <c r="N38" s="23">
        <f>M38*1.18</f>
        <v>1180</v>
      </c>
      <c r="O38" s="21" t="s">
        <v>31</v>
      </c>
      <c r="P38" s="21" t="s">
        <v>42</v>
      </c>
      <c r="Q38" s="22"/>
      <c r="R38" s="16">
        <f>N38*(100-Q38)/100</f>
        <v>1180</v>
      </c>
      <c r="S38" s="1" t="s">
        <v>21</v>
      </c>
      <c r="T38" s="1" t="s">
        <v>21</v>
      </c>
    </row>
    <row r="39" spans="1:20" ht="15.75" x14ac:dyDescent="0.2">
      <c r="A39" s="100" t="s">
        <v>79</v>
      </c>
      <c r="B39" s="61"/>
      <c r="C39" s="61"/>
      <c r="D39" s="61"/>
      <c r="E39" s="61"/>
      <c r="F39" s="61"/>
      <c r="G39" s="61"/>
      <c r="H39" s="61"/>
      <c r="I39" s="61"/>
      <c r="J39" s="61"/>
      <c r="K39" s="61"/>
      <c r="L39" s="61"/>
      <c r="M39" s="61"/>
      <c r="N39" s="61"/>
      <c r="O39" s="61"/>
      <c r="P39" s="61"/>
      <c r="Q39" s="61"/>
      <c r="R39" s="61"/>
      <c r="S39" s="61"/>
      <c r="T39" s="104"/>
    </row>
    <row r="40" spans="1:20" ht="15.75" x14ac:dyDescent="0.2">
      <c r="A40" s="91" t="s">
        <v>80</v>
      </c>
      <c r="B40" s="92"/>
      <c r="C40" s="92"/>
      <c r="D40" s="92"/>
      <c r="E40" s="92"/>
      <c r="F40" s="92"/>
      <c r="G40" s="92"/>
      <c r="H40" s="92"/>
      <c r="I40" s="92"/>
      <c r="J40" s="92"/>
      <c r="K40" s="92"/>
      <c r="L40" s="92"/>
      <c r="M40" s="92"/>
      <c r="N40" s="92"/>
      <c r="O40" s="92"/>
      <c r="P40" s="92"/>
      <c r="Q40" s="92"/>
      <c r="R40" s="92"/>
      <c r="S40" s="92"/>
      <c r="T40" s="101"/>
    </row>
    <row r="41" spans="1:20" ht="45" x14ac:dyDescent="0.2">
      <c r="A41" s="84">
        <v>13</v>
      </c>
      <c r="B41" s="7" t="s">
        <v>25</v>
      </c>
      <c r="C41" s="8" t="s">
        <v>26</v>
      </c>
      <c r="D41" s="17"/>
      <c r="E41" s="10" t="s">
        <v>81</v>
      </c>
      <c r="F41" s="10" t="s">
        <v>28</v>
      </c>
      <c r="G41" s="23" t="s">
        <v>82</v>
      </c>
      <c r="H41" s="23" t="s">
        <v>19</v>
      </c>
      <c r="I41" s="23">
        <v>100</v>
      </c>
      <c r="J41" s="23" t="s">
        <v>30</v>
      </c>
      <c r="K41" s="23">
        <v>5500</v>
      </c>
      <c r="L41" s="23">
        <v>1</v>
      </c>
      <c r="M41" s="23">
        <f>L41*K41</f>
        <v>5500</v>
      </c>
      <c r="N41" s="23">
        <f>M41*1.18</f>
        <v>6490</v>
      </c>
      <c r="O41" s="21" t="s">
        <v>47</v>
      </c>
      <c r="P41" s="21" t="s">
        <v>42</v>
      </c>
      <c r="Q41" s="22"/>
      <c r="R41" s="16">
        <f>N41*(100-Q41)/100</f>
        <v>6490</v>
      </c>
      <c r="S41" s="1" t="s">
        <v>21</v>
      </c>
      <c r="T41" s="1" t="s">
        <v>21</v>
      </c>
    </row>
    <row r="42" spans="1:20" ht="15.75" x14ac:dyDescent="0.2">
      <c r="A42" s="100" t="s">
        <v>83</v>
      </c>
      <c r="B42" s="61"/>
      <c r="C42" s="61"/>
      <c r="D42" s="61"/>
      <c r="E42" s="61"/>
      <c r="F42" s="61"/>
      <c r="G42" s="61"/>
      <c r="H42" s="61"/>
      <c r="I42" s="61"/>
      <c r="J42" s="61"/>
      <c r="K42" s="61"/>
      <c r="L42" s="61"/>
      <c r="M42" s="61"/>
      <c r="N42" s="61"/>
      <c r="O42" s="61"/>
      <c r="P42" s="61"/>
      <c r="Q42" s="61"/>
      <c r="R42" s="61"/>
      <c r="S42" s="61"/>
      <c r="T42" s="104"/>
    </row>
    <row r="43" spans="1:20" ht="15.75" x14ac:dyDescent="0.2">
      <c r="A43" s="91" t="s">
        <v>84</v>
      </c>
      <c r="B43" s="92"/>
      <c r="C43" s="92"/>
      <c r="D43" s="92"/>
      <c r="E43" s="92"/>
      <c r="F43" s="92"/>
      <c r="G43" s="92"/>
      <c r="H43" s="92"/>
      <c r="I43" s="92"/>
      <c r="J43" s="92"/>
      <c r="K43" s="92"/>
      <c r="L43" s="92"/>
      <c r="M43" s="92"/>
      <c r="N43" s="92"/>
      <c r="O43" s="92"/>
      <c r="P43" s="92"/>
      <c r="Q43" s="92"/>
      <c r="R43" s="92"/>
      <c r="S43" s="92"/>
      <c r="T43" s="101"/>
    </row>
    <row r="44" spans="1:20" ht="51" x14ac:dyDescent="0.2">
      <c r="A44" s="84">
        <v>14</v>
      </c>
      <c r="B44" s="7" t="s">
        <v>85</v>
      </c>
      <c r="C44" s="24" t="s">
        <v>86</v>
      </c>
      <c r="D44" s="17"/>
      <c r="E44" s="10" t="s">
        <v>35</v>
      </c>
      <c r="F44" s="10" t="s">
        <v>28</v>
      </c>
      <c r="G44" s="25" t="s">
        <v>87</v>
      </c>
      <c r="H44" s="25" t="s">
        <v>19</v>
      </c>
      <c r="I44" s="108">
        <v>100</v>
      </c>
      <c r="J44" s="108" t="s">
        <v>88</v>
      </c>
      <c r="K44" s="109">
        <v>25753794</v>
      </c>
      <c r="L44" s="110">
        <v>3.09E-2</v>
      </c>
      <c r="M44" s="109">
        <f>L44*K44</f>
        <v>795792.23459999997</v>
      </c>
      <c r="N44" s="109">
        <f>M44*1.18</f>
        <v>939034.83682799991</v>
      </c>
      <c r="O44" s="21" t="s">
        <v>31</v>
      </c>
      <c r="P44" s="21" t="s">
        <v>89</v>
      </c>
      <c r="Q44" s="22"/>
      <c r="R44" s="16">
        <f>N44*(100-Q44)/100</f>
        <v>939034.83682799991</v>
      </c>
      <c r="S44" s="1" t="s">
        <v>21</v>
      </c>
      <c r="T44" s="1" t="s">
        <v>21</v>
      </c>
    </row>
    <row r="45" spans="1:20" ht="15.75" x14ac:dyDescent="0.2">
      <c r="A45" s="100" t="s">
        <v>90</v>
      </c>
      <c r="B45" s="61"/>
      <c r="C45" s="61"/>
      <c r="D45" s="61"/>
      <c r="E45" s="61"/>
      <c r="F45" s="61"/>
      <c r="G45" s="61"/>
      <c r="H45" s="61"/>
      <c r="I45" s="61"/>
      <c r="J45" s="61"/>
      <c r="K45" s="61"/>
      <c r="L45" s="61"/>
      <c r="M45" s="61"/>
      <c r="N45" s="61"/>
      <c r="O45" s="61"/>
      <c r="P45" s="61"/>
      <c r="Q45" s="61"/>
      <c r="R45" s="61"/>
      <c r="S45" s="61"/>
      <c r="T45" s="104"/>
    </row>
    <row r="46" spans="1:20" ht="15.75" x14ac:dyDescent="0.2">
      <c r="A46" s="91" t="s">
        <v>91</v>
      </c>
      <c r="B46" s="92"/>
      <c r="C46" s="92"/>
      <c r="D46" s="92"/>
      <c r="E46" s="92"/>
      <c r="F46" s="92"/>
      <c r="G46" s="92"/>
      <c r="H46" s="92"/>
      <c r="I46" s="92"/>
      <c r="J46" s="92"/>
      <c r="K46" s="92"/>
      <c r="L46" s="92"/>
      <c r="M46" s="92"/>
      <c r="N46" s="92"/>
      <c r="O46" s="92"/>
      <c r="P46" s="92"/>
      <c r="Q46" s="92"/>
      <c r="R46" s="92"/>
      <c r="S46" s="92"/>
      <c r="T46" s="101"/>
    </row>
    <row r="47" spans="1:20" ht="51" x14ac:dyDescent="0.2">
      <c r="A47" s="84">
        <v>15</v>
      </c>
      <c r="B47" s="7" t="s">
        <v>92</v>
      </c>
      <c r="C47" s="24" t="s">
        <v>86</v>
      </c>
      <c r="D47" s="17"/>
      <c r="E47" s="10" t="s">
        <v>35</v>
      </c>
      <c r="F47" s="10" t="s">
        <v>28</v>
      </c>
      <c r="G47" s="23" t="s">
        <v>93</v>
      </c>
      <c r="H47" s="23" t="s">
        <v>19</v>
      </c>
      <c r="I47" s="111">
        <v>100</v>
      </c>
      <c r="J47" s="111" t="s">
        <v>88</v>
      </c>
      <c r="K47" s="106">
        <v>400000</v>
      </c>
      <c r="L47" s="112">
        <v>3.7999999999999999E-2</v>
      </c>
      <c r="M47" s="106">
        <f>L47*K47</f>
        <v>15200</v>
      </c>
      <c r="N47" s="106">
        <f>M47*1.18</f>
        <v>17936</v>
      </c>
      <c r="O47" s="21" t="s">
        <v>31</v>
      </c>
      <c r="P47" s="21" t="s">
        <v>42</v>
      </c>
      <c r="Q47" s="22"/>
      <c r="R47" s="16">
        <f>N47*(100-Q47)/100</f>
        <v>17936</v>
      </c>
      <c r="S47" s="1" t="s">
        <v>21</v>
      </c>
      <c r="T47" s="1" t="s">
        <v>21</v>
      </c>
    </row>
    <row r="48" spans="1:20" ht="15.75" x14ac:dyDescent="0.2">
      <c r="A48" s="115" t="s">
        <v>94</v>
      </c>
      <c r="B48" s="116"/>
      <c r="C48" s="116"/>
      <c r="D48" s="116"/>
      <c r="E48" s="116"/>
      <c r="F48" s="116"/>
      <c r="G48" s="116"/>
      <c r="H48" s="116"/>
      <c r="I48" s="116"/>
      <c r="J48" s="116"/>
      <c r="K48" s="116"/>
      <c r="L48" s="116"/>
      <c r="M48" s="116"/>
      <c r="N48" s="116"/>
      <c r="O48" s="116"/>
      <c r="P48" s="116"/>
      <c r="Q48" s="116"/>
      <c r="R48" s="116"/>
      <c r="S48" s="116"/>
      <c r="T48" s="117"/>
    </row>
    <row r="49" spans="1:20" ht="15.75" x14ac:dyDescent="0.2">
      <c r="A49" s="63" t="s">
        <v>95</v>
      </c>
      <c r="B49" s="64"/>
      <c r="C49" s="64"/>
      <c r="D49" s="64"/>
      <c r="E49" s="64"/>
      <c r="F49" s="64"/>
      <c r="G49" s="64"/>
      <c r="H49" s="64"/>
      <c r="I49" s="64"/>
      <c r="J49" s="64"/>
      <c r="K49" s="64"/>
      <c r="L49" s="64"/>
      <c r="M49" s="64"/>
      <c r="N49" s="64"/>
      <c r="O49" s="64"/>
      <c r="P49" s="64"/>
      <c r="Q49" s="64"/>
      <c r="R49" s="64"/>
      <c r="S49" s="64"/>
      <c r="T49" s="65"/>
    </row>
    <row r="50" spans="1:20" ht="51" x14ac:dyDescent="0.2">
      <c r="A50" s="118">
        <v>16</v>
      </c>
      <c r="B50" s="119" t="s">
        <v>96</v>
      </c>
      <c r="C50" s="119" t="s">
        <v>97</v>
      </c>
      <c r="D50" s="120">
        <v>2440142970</v>
      </c>
      <c r="E50" s="121" t="s">
        <v>98</v>
      </c>
      <c r="F50" s="121" t="s">
        <v>28</v>
      </c>
      <c r="G50" s="122" t="s">
        <v>99</v>
      </c>
      <c r="H50" s="122" t="s">
        <v>19</v>
      </c>
      <c r="I50" s="123">
        <v>100</v>
      </c>
      <c r="J50" s="123" t="s">
        <v>100</v>
      </c>
      <c r="K50" s="124">
        <v>180</v>
      </c>
      <c r="L50" s="125">
        <v>350</v>
      </c>
      <c r="M50" s="124">
        <f t="shared" ref="M50" si="0">L50*K50</f>
        <v>63000</v>
      </c>
      <c r="N50" s="124">
        <f t="shared" ref="N50" si="1">M50*1.18</f>
        <v>74340</v>
      </c>
      <c r="O50" s="126" t="s">
        <v>31</v>
      </c>
      <c r="P50" s="126" t="s">
        <v>42</v>
      </c>
      <c r="Q50" s="127"/>
      <c r="R50" s="128">
        <f>SUM(N50:N50)</f>
        <v>74340</v>
      </c>
      <c r="S50" s="129" t="s">
        <v>21</v>
      </c>
      <c r="T50" s="129" t="s">
        <v>21</v>
      </c>
    </row>
    <row r="51" spans="1:20" ht="15.75" x14ac:dyDescent="0.2">
      <c r="A51" s="100" t="s">
        <v>101</v>
      </c>
      <c r="B51" s="62"/>
      <c r="C51" s="62"/>
      <c r="D51" s="62"/>
      <c r="E51" s="62"/>
      <c r="F51" s="62"/>
      <c r="G51" s="62"/>
      <c r="H51" s="62"/>
      <c r="I51" s="62"/>
      <c r="J51" s="62"/>
      <c r="K51" s="62"/>
      <c r="L51" s="62"/>
      <c r="M51" s="62"/>
      <c r="N51" s="62"/>
      <c r="O51" s="62"/>
      <c r="P51" s="62"/>
      <c r="Q51" s="62"/>
      <c r="R51" s="62"/>
      <c r="S51" s="62"/>
      <c r="T51" s="104"/>
    </row>
    <row r="52" spans="1:20" ht="15.75" x14ac:dyDescent="0.2">
      <c r="A52" s="113" t="s">
        <v>102</v>
      </c>
      <c r="B52" s="113"/>
      <c r="C52" s="113"/>
      <c r="D52" s="113"/>
      <c r="E52" s="113"/>
      <c r="F52" s="113"/>
      <c r="G52" s="113"/>
      <c r="H52" s="113"/>
      <c r="I52" s="113"/>
      <c r="J52" s="113"/>
      <c r="K52" s="113"/>
      <c r="L52" s="113"/>
      <c r="M52" s="113"/>
      <c r="N52" s="113"/>
      <c r="O52" s="113"/>
      <c r="P52" s="113"/>
      <c r="Q52" s="113"/>
      <c r="R52" s="113"/>
      <c r="S52" s="113"/>
      <c r="T52" s="113"/>
    </row>
    <row r="53" spans="1:20" ht="42.75" x14ac:dyDescent="0.2">
      <c r="A53" s="84">
        <v>17</v>
      </c>
      <c r="B53" s="24" t="s">
        <v>103</v>
      </c>
      <c r="C53" s="24" t="s">
        <v>104</v>
      </c>
      <c r="D53" s="27" t="s">
        <v>105</v>
      </c>
      <c r="E53" s="10" t="s">
        <v>61</v>
      </c>
      <c r="F53" s="10" t="s">
        <v>28</v>
      </c>
      <c r="G53" s="23" t="s">
        <v>106</v>
      </c>
      <c r="H53" s="23" t="s">
        <v>19</v>
      </c>
      <c r="I53" s="107">
        <v>100</v>
      </c>
      <c r="J53" s="111" t="s">
        <v>100</v>
      </c>
      <c r="K53" s="106">
        <v>324</v>
      </c>
      <c r="L53" s="107">
        <v>100</v>
      </c>
      <c r="M53" s="106">
        <f t="shared" ref="M53" si="2">L53*K53</f>
        <v>32400</v>
      </c>
      <c r="N53" s="106">
        <f t="shared" ref="N53" si="3">M53*1.18</f>
        <v>38232</v>
      </c>
      <c r="O53" s="28" t="s">
        <v>47</v>
      </c>
      <c r="P53" s="28" t="s">
        <v>42</v>
      </c>
      <c r="Q53" s="29"/>
      <c r="R53" s="30">
        <f>SUM(N53:N53)</f>
        <v>38232</v>
      </c>
      <c r="S53" s="1" t="s">
        <v>21</v>
      </c>
      <c r="T53" s="1" t="s">
        <v>21</v>
      </c>
    </row>
    <row r="54" spans="1:20" ht="15.75" x14ac:dyDescent="0.2">
      <c r="A54" s="100" t="s">
        <v>107</v>
      </c>
      <c r="B54" s="62"/>
      <c r="C54" s="62"/>
      <c r="D54" s="62"/>
      <c r="E54" s="62"/>
      <c r="F54" s="62"/>
      <c r="G54" s="62"/>
      <c r="H54" s="62"/>
      <c r="I54" s="62"/>
      <c r="J54" s="62"/>
      <c r="K54" s="62"/>
      <c r="L54" s="62"/>
      <c r="M54" s="62"/>
      <c r="N54" s="62"/>
      <c r="O54" s="62"/>
      <c r="P54" s="62"/>
      <c r="Q54" s="62"/>
      <c r="R54" s="62"/>
      <c r="S54" s="62"/>
      <c r="T54" s="104"/>
    </row>
    <row r="55" spans="1:20" ht="15.75" x14ac:dyDescent="0.2">
      <c r="A55" s="132" t="s">
        <v>108</v>
      </c>
      <c r="B55" s="92"/>
      <c r="C55" s="92"/>
      <c r="D55" s="92"/>
      <c r="E55" s="92"/>
      <c r="F55" s="92"/>
      <c r="G55" s="92"/>
      <c r="H55" s="92"/>
      <c r="I55" s="92"/>
      <c r="J55" s="92"/>
      <c r="K55" s="92"/>
      <c r="L55" s="92"/>
      <c r="M55" s="92"/>
      <c r="N55" s="92"/>
      <c r="O55" s="92"/>
      <c r="P55" s="92"/>
      <c r="Q55" s="92"/>
      <c r="R55" s="92"/>
      <c r="S55" s="92"/>
      <c r="T55" s="101"/>
    </row>
    <row r="56" spans="1:20" ht="28.5" customHeight="1" x14ac:dyDescent="0.2">
      <c r="A56" s="84">
        <v>18</v>
      </c>
      <c r="B56" s="130" t="s">
        <v>109</v>
      </c>
      <c r="C56" s="78" t="s">
        <v>104</v>
      </c>
      <c r="D56" s="80" t="s">
        <v>110</v>
      </c>
      <c r="E56" s="82" t="s">
        <v>61</v>
      </c>
      <c r="F56" s="82" t="s">
        <v>28</v>
      </c>
      <c r="G56" s="23" t="s">
        <v>111</v>
      </c>
      <c r="H56" s="23" t="s">
        <v>19</v>
      </c>
      <c r="I56" s="13">
        <v>100</v>
      </c>
      <c r="J56" s="26" t="s">
        <v>20</v>
      </c>
      <c r="K56" s="12">
        <v>330450</v>
      </c>
      <c r="L56" s="13">
        <v>1</v>
      </c>
      <c r="M56" s="12">
        <f>L56*K56</f>
        <v>330450</v>
      </c>
      <c r="N56" s="12">
        <f>M56*1.18</f>
        <v>389931</v>
      </c>
      <c r="O56" s="51" t="s">
        <v>112</v>
      </c>
      <c r="P56" s="51" t="s">
        <v>42</v>
      </c>
      <c r="Q56" s="53"/>
      <c r="R56" s="55">
        <f>N56*(100-Q56)/100</f>
        <v>389931</v>
      </c>
      <c r="S56" s="57" t="s">
        <v>21</v>
      </c>
      <c r="T56" s="59" t="s">
        <v>21</v>
      </c>
    </row>
    <row r="57" spans="1:20" ht="28.5" x14ac:dyDescent="0.2">
      <c r="A57" s="133"/>
      <c r="B57" s="131"/>
      <c r="C57" s="79"/>
      <c r="D57" s="81"/>
      <c r="E57" s="83"/>
      <c r="F57" s="83"/>
      <c r="G57" s="31" t="s">
        <v>113</v>
      </c>
      <c r="H57" s="32" t="s">
        <v>19</v>
      </c>
      <c r="I57" s="33">
        <v>93</v>
      </c>
      <c r="J57" s="34" t="s">
        <v>20</v>
      </c>
      <c r="K57" s="35">
        <v>404824</v>
      </c>
      <c r="L57" s="33">
        <v>1</v>
      </c>
      <c r="M57" s="36">
        <f>L57*K57</f>
        <v>404824</v>
      </c>
      <c r="N57" s="36">
        <f>M57*1.18</f>
        <v>477692.31999999995</v>
      </c>
      <c r="O57" s="52"/>
      <c r="P57" s="52"/>
      <c r="Q57" s="54"/>
      <c r="R57" s="56"/>
      <c r="S57" s="58"/>
      <c r="T57" s="60"/>
    </row>
    <row r="58" spans="1:20" ht="28.5" x14ac:dyDescent="0.2">
      <c r="A58" s="133"/>
      <c r="B58" s="131"/>
      <c r="C58" s="79"/>
      <c r="D58" s="81"/>
      <c r="E58" s="83"/>
      <c r="F58" s="83"/>
      <c r="G58" s="31" t="s">
        <v>114</v>
      </c>
      <c r="H58" s="32" t="s">
        <v>19</v>
      </c>
      <c r="I58" s="33">
        <v>93</v>
      </c>
      <c r="J58" s="34" t="s">
        <v>20</v>
      </c>
      <c r="K58" s="35">
        <v>436083</v>
      </c>
      <c r="L58" s="33">
        <v>1</v>
      </c>
      <c r="M58" s="36">
        <f>L58*K58</f>
        <v>436083</v>
      </c>
      <c r="N58" s="36">
        <f>M58*1.18</f>
        <v>514577.93999999994</v>
      </c>
      <c r="O58" s="52"/>
      <c r="P58" s="52"/>
      <c r="Q58" s="54"/>
      <c r="R58" s="56"/>
      <c r="S58" s="58"/>
      <c r="T58" s="60"/>
    </row>
    <row r="59" spans="1:20" ht="28.5" x14ac:dyDescent="0.2">
      <c r="A59" s="133"/>
      <c r="B59" s="131"/>
      <c r="C59" s="79"/>
      <c r="D59" s="81"/>
      <c r="E59" s="83"/>
      <c r="F59" s="83"/>
      <c r="G59" s="134" t="s">
        <v>115</v>
      </c>
      <c r="H59" s="135" t="s">
        <v>19</v>
      </c>
      <c r="I59" s="136">
        <v>47</v>
      </c>
      <c r="J59" s="137" t="s">
        <v>20</v>
      </c>
      <c r="K59" s="138">
        <v>1500000</v>
      </c>
      <c r="L59" s="136">
        <v>1</v>
      </c>
      <c r="M59" s="139">
        <f>L59*K59</f>
        <v>1500000</v>
      </c>
      <c r="N59" s="139">
        <f>M59*1.18</f>
        <v>1770000</v>
      </c>
      <c r="O59" s="52"/>
      <c r="P59" s="52"/>
      <c r="Q59" s="54"/>
      <c r="R59" s="56"/>
      <c r="S59" s="58"/>
      <c r="T59" s="60"/>
    </row>
    <row r="60" spans="1:20" ht="15.75" x14ac:dyDescent="0.2">
      <c r="A60" s="115" t="s">
        <v>116</v>
      </c>
      <c r="B60" s="116"/>
      <c r="C60" s="116"/>
      <c r="D60" s="116"/>
      <c r="E60" s="116"/>
      <c r="F60" s="116"/>
      <c r="G60" s="116"/>
      <c r="H60" s="116"/>
      <c r="I60" s="116"/>
      <c r="J60" s="116"/>
      <c r="K60" s="116"/>
      <c r="L60" s="116"/>
      <c r="M60" s="116"/>
      <c r="N60" s="116"/>
      <c r="O60" s="116"/>
      <c r="P60" s="116"/>
      <c r="Q60" s="116"/>
      <c r="R60" s="116"/>
      <c r="S60" s="116"/>
      <c r="T60" s="117"/>
    </row>
    <row r="61" spans="1:20" ht="15.75" x14ac:dyDescent="0.2">
      <c r="A61" s="63" t="s">
        <v>117</v>
      </c>
      <c r="B61" s="64"/>
      <c r="C61" s="64"/>
      <c r="D61" s="64"/>
      <c r="E61" s="64"/>
      <c r="F61" s="64"/>
      <c r="G61" s="64"/>
      <c r="H61" s="64"/>
      <c r="I61" s="64"/>
      <c r="J61" s="64"/>
      <c r="K61" s="64"/>
      <c r="L61" s="64"/>
      <c r="M61" s="64"/>
      <c r="N61" s="64"/>
      <c r="O61" s="64"/>
      <c r="P61" s="64"/>
      <c r="Q61" s="64"/>
      <c r="R61" s="64"/>
      <c r="S61" s="64"/>
      <c r="T61" s="65"/>
    </row>
    <row r="62" spans="1:20" ht="51" x14ac:dyDescent="0.2">
      <c r="A62" s="118">
        <v>19</v>
      </c>
      <c r="B62" s="119" t="s">
        <v>118</v>
      </c>
      <c r="C62" s="119" t="s">
        <v>119</v>
      </c>
      <c r="D62" s="120" t="s">
        <v>120</v>
      </c>
      <c r="E62" s="121" t="s">
        <v>40</v>
      </c>
      <c r="F62" s="121" t="s">
        <v>28</v>
      </c>
      <c r="G62" s="122" t="s">
        <v>121</v>
      </c>
      <c r="H62" s="122" t="s">
        <v>19</v>
      </c>
      <c r="I62" s="125">
        <v>100</v>
      </c>
      <c r="J62" s="123" t="s">
        <v>100</v>
      </c>
      <c r="K62" s="124">
        <v>250</v>
      </c>
      <c r="L62" s="125">
        <v>160</v>
      </c>
      <c r="M62" s="124">
        <f t="shared" ref="M62" si="4">L62*K62</f>
        <v>40000</v>
      </c>
      <c r="N62" s="124">
        <f t="shared" ref="N62" si="5">M62*1.18</f>
        <v>47200</v>
      </c>
      <c r="O62" s="126" t="s">
        <v>31</v>
      </c>
      <c r="P62" s="126" t="s">
        <v>42</v>
      </c>
      <c r="Q62" s="127"/>
      <c r="R62" s="128">
        <f>SUM(N62:N62)</f>
        <v>47200</v>
      </c>
      <c r="S62" s="129" t="s">
        <v>21</v>
      </c>
      <c r="T62" s="37" t="s">
        <v>21</v>
      </c>
    </row>
    <row r="63" spans="1:20" ht="15.75" x14ac:dyDescent="0.2">
      <c r="A63" s="100" t="s">
        <v>122</v>
      </c>
      <c r="B63" s="62"/>
      <c r="C63" s="62"/>
      <c r="D63" s="62"/>
      <c r="E63" s="62"/>
      <c r="F63" s="62"/>
      <c r="G63" s="62"/>
      <c r="H63" s="62"/>
      <c r="I63" s="62"/>
      <c r="J63" s="62"/>
      <c r="K63" s="62"/>
      <c r="L63" s="62"/>
      <c r="M63" s="62"/>
      <c r="N63" s="62"/>
      <c r="O63" s="62"/>
      <c r="P63" s="62"/>
      <c r="Q63" s="62"/>
      <c r="R63" s="62"/>
      <c r="S63" s="62"/>
      <c r="T63" s="104"/>
    </row>
    <row r="64" spans="1:20" ht="15.75" x14ac:dyDescent="0.2">
      <c r="A64" s="142" t="s">
        <v>123</v>
      </c>
      <c r="B64" s="113"/>
      <c r="C64" s="113"/>
      <c r="D64" s="113"/>
      <c r="E64" s="113"/>
      <c r="F64" s="113"/>
      <c r="G64" s="113"/>
      <c r="H64" s="113"/>
      <c r="I64" s="113"/>
      <c r="J64" s="113"/>
      <c r="K64" s="113"/>
      <c r="L64" s="113"/>
      <c r="M64" s="113"/>
      <c r="N64" s="113"/>
      <c r="O64" s="113"/>
      <c r="P64" s="113"/>
      <c r="Q64" s="113"/>
      <c r="R64" s="113"/>
      <c r="S64" s="113"/>
      <c r="T64" s="113"/>
    </row>
    <row r="65" spans="1:20" ht="28.5" customHeight="1" x14ac:dyDescent="0.2">
      <c r="A65" s="114">
        <v>20</v>
      </c>
      <c r="B65" s="140" t="s">
        <v>124</v>
      </c>
      <c r="C65" s="66" t="s">
        <v>125</v>
      </c>
      <c r="D65" s="75">
        <v>41008</v>
      </c>
      <c r="E65" s="70" t="s">
        <v>126</v>
      </c>
      <c r="F65" s="70" t="s">
        <v>28</v>
      </c>
      <c r="G65" s="23" t="s">
        <v>127</v>
      </c>
      <c r="H65" s="23" t="s">
        <v>19</v>
      </c>
      <c r="I65" s="13">
        <v>100</v>
      </c>
      <c r="J65" s="26" t="s">
        <v>20</v>
      </c>
      <c r="K65" s="12">
        <v>18000</v>
      </c>
      <c r="L65" s="13">
        <v>1</v>
      </c>
      <c r="M65" s="12">
        <f t="shared" ref="M65:M67" si="6">L65*K65</f>
        <v>18000</v>
      </c>
      <c r="N65" s="12">
        <f t="shared" ref="N65:N67" si="7">M65*1.18</f>
        <v>21240</v>
      </c>
      <c r="O65" s="18" t="s">
        <v>112</v>
      </c>
      <c r="P65" s="18" t="s">
        <v>42</v>
      </c>
      <c r="Q65" s="19"/>
      <c r="R65" s="20">
        <f>SUM(N65:N67)</f>
        <v>93220</v>
      </c>
      <c r="S65" s="57" t="s">
        <v>21</v>
      </c>
      <c r="T65" s="59" t="s">
        <v>128</v>
      </c>
    </row>
    <row r="66" spans="1:20" ht="28.5" x14ac:dyDescent="0.2">
      <c r="A66" s="118"/>
      <c r="B66" s="141"/>
      <c r="C66" s="67"/>
      <c r="D66" s="76"/>
      <c r="E66" s="71"/>
      <c r="F66" s="71"/>
      <c r="G66" s="38" t="s">
        <v>129</v>
      </c>
      <c r="H66" s="39" t="s">
        <v>19</v>
      </c>
      <c r="I66" s="40">
        <v>78</v>
      </c>
      <c r="J66" s="40" t="s">
        <v>20</v>
      </c>
      <c r="K66" s="41">
        <v>26000</v>
      </c>
      <c r="L66" s="42">
        <v>1</v>
      </c>
      <c r="M66" s="43">
        <f t="shared" si="6"/>
        <v>26000</v>
      </c>
      <c r="N66" s="43">
        <f t="shared" si="7"/>
        <v>30680</v>
      </c>
      <c r="O66" s="72"/>
      <c r="P66" s="72"/>
      <c r="Q66" s="73"/>
      <c r="R66" s="74"/>
      <c r="S66" s="58"/>
      <c r="T66" s="60"/>
    </row>
    <row r="67" spans="1:20" ht="28.5" x14ac:dyDescent="0.2">
      <c r="A67" s="118"/>
      <c r="B67" s="141"/>
      <c r="C67" s="67"/>
      <c r="D67" s="76"/>
      <c r="E67" s="71"/>
      <c r="F67" s="71"/>
      <c r="G67" s="143" t="s">
        <v>51</v>
      </c>
      <c r="H67" s="144" t="s">
        <v>19</v>
      </c>
      <c r="I67" s="24">
        <v>66</v>
      </c>
      <c r="J67" s="145" t="s">
        <v>20</v>
      </c>
      <c r="K67" s="146">
        <v>35000</v>
      </c>
      <c r="L67" s="24">
        <v>1</v>
      </c>
      <c r="M67" s="147">
        <f t="shared" si="6"/>
        <v>35000</v>
      </c>
      <c r="N67" s="147">
        <f t="shared" si="7"/>
        <v>41300</v>
      </c>
      <c r="O67" s="72"/>
      <c r="P67" s="72"/>
      <c r="Q67" s="73"/>
      <c r="R67" s="74"/>
      <c r="S67" s="58"/>
      <c r="T67" s="60"/>
    </row>
    <row r="68" spans="1:20" ht="15.75" customHeight="1" x14ac:dyDescent="0.2">
      <c r="A68" s="100" t="s">
        <v>130</v>
      </c>
      <c r="B68" s="62"/>
      <c r="C68" s="62"/>
      <c r="D68" s="62"/>
      <c r="E68" s="62"/>
      <c r="F68" s="62"/>
      <c r="G68" s="62"/>
      <c r="H68" s="62"/>
      <c r="I68" s="62"/>
      <c r="J68" s="62"/>
      <c r="K68" s="62"/>
      <c r="L68" s="62"/>
      <c r="M68" s="62"/>
      <c r="N68" s="62"/>
      <c r="O68" s="62"/>
      <c r="P68" s="62"/>
      <c r="Q68" s="62"/>
      <c r="R68" s="62"/>
      <c r="S68" s="62"/>
      <c r="T68" s="104"/>
    </row>
    <row r="69" spans="1:20" ht="15.75" x14ac:dyDescent="0.2">
      <c r="A69" s="132" t="s">
        <v>131</v>
      </c>
      <c r="B69" s="92"/>
      <c r="C69" s="92"/>
      <c r="D69" s="92"/>
      <c r="E69" s="92"/>
      <c r="F69" s="92"/>
      <c r="G69" s="92"/>
      <c r="H69" s="92"/>
      <c r="I69" s="92"/>
      <c r="J69" s="92"/>
      <c r="K69" s="92"/>
      <c r="L69" s="92"/>
      <c r="M69" s="92"/>
      <c r="N69" s="92"/>
      <c r="O69" s="92"/>
      <c r="P69" s="92"/>
      <c r="Q69" s="92"/>
      <c r="R69" s="92"/>
      <c r="S69" s="92"/>
      <c r="T69" s="101"/>
    </row>
    <row r="70" spans="1:20" ht="28.5" customHeight="1" x14ac:dyDescent="0.2">
      <c r="A70" s="114">
        <v>21</v>
      </c>
      <c r="B70" s="148" t="s">
        <v>124</v>
      </c>
      <c r="C70" s="66" t="s">
        <v>125</v>
      </c>
      <c r="D70" s="68">
        <v>41008</v>
      </c>
      <c r="E70" s="70" t="s">
        <v>40</v>
      </c>
      <c r="F70" s="70" t="s">
        <v>28</v>
      </c>
      <c r="G70" s="23" t="s">
        <v>132</v>
      </c>
      <c r="H70" s="23" t="s">
        <v>19</v>
      </c>
      <c r="I70" s="13">
        <v>100</v>
      </c>
      <c r="J70" s="26" t="s">
        <v>20</v>
      </c>
      <c r="K70" s="12">
        <v>45000</v>
      </c>
      <c r="L70" s="13">
        <v>1</v>
      </c>
      <c r="M70" s="12">
        <f>L70*K70</f>
        <v>45000</v>
      </c>
      <c r="N70" s="12">
        <f>M70*1.18</f>
        <v>53100</v>
      </c>
      <c r="O70" s="51" t="s">
        <v>112</v>
      </c>
      <c r="P70" s="51" t="s">
        <v>42</v>
      </c>
      <c r="Q70" s="53"/>
      <c r="R70" s="55">
        <f>N70*(100-Q70)/100</f>
        <v>53100</v>
      </c>
      <c r="S70" s="57" t="s">
        <v>21</v>
      </c>
      <c r="T70" s="59" t="s">
        <v>133</v>
      </c>
    </row>
    <row r="71" spans="1:20" ht="28.5" x14ac:dyDescent="0.2">
      <c r="A71" s="118"/>
      <c r="B71" s="149"/>
      <c r="C71" s="67"/>
      <c r="D71" s="69"/>
      <c r="E71" s="71"/>
      <c r="F71" s="71"/>
      <c r="G71" s="44" t="s">
        <v>134</v>
      </c>
      <c r="H71" s="39" t="s">
        <v>19</v>
      </c>
      <c r="I71" s="42">
        <v>67</v>
      </c>
      <c r="J71" s="39" t="s">
        <v>20</v>
      </c>
      <c r="K71" s="41">
        <v>85000</v>
      </c>
      <c r="L71" s="42">
        <v>1</v>
      </c>
      <c r="M71" s="43">
        <f>L71*K71</f>
        <v>85000</v>
      </c>
      <c r="N71" s="43">
        <f>M71*1.18</f>
        <v>100300</v>
      </c>
      <c r="O71" s="52"/>
      <c r="P71" s="52"/>
      <c r="Q71" s="54"/>
      <c r="R71" s="56"/>
      <c r="S71" s="58"/>
      <c r="T71" s="60"/>
    </row>
    <row r="72" spans="1:20" ht="28.5" x14ac:dyDescent="0.2">
      <c r="A72" s="118"/>
      <c r="B72" s="149"/>
      <c r="C72" s="67"/>
      <c r="D72" s="69"/>
      <c r="E72" s="71"/>
      <c r="F72" s="71"/>
      <c r="G72" s="150" t="s">
        <v>135</v>
      </c>
      <c r="H72" s="144" t="s">
        <v>19</v>
      </c>
      <c r="I72" s="24">
        <v>33</v>
      </c>
      <c r="J72" s="144" t="s">
        <v>20</v>
      </c>
      <c r="K72" s="146">
        <v>100000</v>
      </c>
      <c r="L72" s="24">
        <v>1</v>
      </c>
      <c r="M72" s="147">
        <f>L72*K72</f>
        <v>100000</v>
      </c>
      <c r="N72" s="147">
        <f>M72*1.18</f>
        <v>118000</v>
      </c>
      <c r="O72" s="52"/>
      <c r="P72" s="52"/>
      <c r="Q72" s="54"/>
      <c r="R72" s="56"/>
      <c r="S72" s="58"/>
      <c r="T72" s="60"/>
    </row>
    <row r="73" spans="1:20" ht="14.25" customHeight="1" x14ac:dyDescent="0.2">
      <c r="A73" s="100" t="s">
        <v>136</v>
      </c>
      <c r="B73" s="61"/>
      <c r="C73" s="61"/>
      <c r="D73" s="61"/>
      <c r="E73" s="61"/>
      <c r="F73" s="61"/>
      <c r="G73" s="61"/>
      <c r="H73" s="61"/>
      <c r="I73" s="61"/>
      <c r="J73" s="61"/>
      <c r="K73" s="61"/>
      <c r="L73" s="61"/>
      <c r="M73" s="61"/>
      <c r="N73" s="61"/>
      <c r="O73" s="61"/>
      <c r="P73" s="61"/>
      <c r="Q73" s="61"/>
      <c r="R73" s="61"/>
      <c r="S73" s="61"/>
      <c r="T73" s="104"/>
    </row>
    <row r="74" spans="1:20" ht="16.5" x14ac:dyDescent="0.25">
      <c r="A74" s="2" t="s">
        <v>22</v>
      </c>
      <c r="B74" s="3"/>
      <c r="C74" s="3"/>
      <c r="D74" s="3"/>
      <c r="E74" s="3"/>
      <c r="F74" s="3"/>
      <c r="G74" s="3"/>
      <c r="H74" s="3"/>
      <c r="I74" s="3"/>
      <c r="J74" s="45"/>
      <c r="K74" s="3"/>
      <c r="L74" s="46"/>
      <c r="N74" s="4"/>
      <c r="O74" s="48"/>
      <c r="S74" s="49"/>
      <c r="T74"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2025-12-17T11:38:05Z</dcterms:created>
  <dcterms:modified xsi:type="dcterms:W3CDTF">2025-12-17T12:08:47Z</dcterms:modified>
</cp:coreProperties>
</file>