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703A64AC-EE36-4141-8D06-299EFB6D5473}" xr6:coauthVersionLast="47" xr6:coauthVersionMax="47" xr10:uidLastSave="{00000000-0000-0000-0000-000000000000}"/>
  <bookViews>
    <workbookView xWindow="-120" yWindow="-120" windowWidth="29040" windowHeight="15840" xr2:uid="{83A70958-7EA9-4B65-9B11-547C2A25B64A}"/>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 l="1"/>
  <c r="N24" i="1" s="1"/>
  <c r="M23" i="1"/>
  <c r="N23" i="1" s="1"/>
  <c r="M20" i="1"/>
  <c r="N20" i="1" s="1"/>
  <c r="M19" i="1"/>
  <c r="N19" i="1" s="1"/>
  <c r="M18" i="1"/>
  <c r="N18" i="1" s="1"/>
  <c r="M17" i="1"/>
  <c r="N17" i="1" s="1"/>
  <c r="M16" i="1"/>
  <c r="N16" i="1" s="1"/>
  <c r="M15" i="1"/>
  <c r="N15" i="1" s="1"/>
  <c r="M14" i="1"/>
  <c r="N14" i="1" s="1"/>
  <c r="R14" i="1" s="1"/>
  <c r="M11" i="1"/>
  <c r="N11" i="1" s="1"/>
  <c r="M10" i="1"/>
  <c r="N10" i="1" s="1"/>
  <c r="M9" i="1"/>
  <c r="N9" i="1" s="1"/>
  <c r="R9" i="1" s="1"/>
  <c r="M5" i="1"/>
  <c r="N5" i="1" s="1"/>
  <c r="R5" i="1" s="1"/>
</calcChain>
</file>

<file path=xl/sharedStrings.xml><?xml version="1.0" encoding="utf-8"?>
<sst xmlns="http://schemas.openxmlformats.org/spreadsheetml/2006/main" count="103" uniqueCount="71">
  <si>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</si>
  <si>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</si>
  <si>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</si>
  <si>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</si>
  <si>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</si>
  <si>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</si>
  <si>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</si>
  <si>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</si>
  <si>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</si>
  <si>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</si>
  <si>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</si>
  <si>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</si>
  <si>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</si>
  <si>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</si>
  <si>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</si>
  <si>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</si>
  <si>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</si>
  <si>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</si>
  <si>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</si>
  <si>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</si>
  <si>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סכום לפרויקט</t>
  </si>
  <si>
    <t>נא לפנות ללשכה המשפטית להכנת חוזה</t>
  </si>
  <si>
    <t>הרינו מאשרים כי כל הנושאים מועלים מאושרים כפטורים ממכרז לפי תקנה 3(8) לתקנות העיריות (מכרזים) תשמ"ח-1987 וכי הועדה סבורה כי אין להם עדיפות למכרז פומבי</t>
  </si>
  <si>
    <t>חברי הועדה :מירב הלפמן - מנכ"לית העירייה, רו"ח איילת נהרי עובד , עו"ד ענת סמסונוב - לשכה משפטית. רחלי רם - רכזת הוועדה. משתתפים -מנהלים רלוונטים לבקשות.</t>
  </si>
  <si>
    <t>סכום קבוע</t>
  </si>
  <si>
    <t>אושרה ההצעה להגדלה לפי סעיף 3.21 לנוהל התקשרויות</t>
  </si>
  <si>
    <t>ניהול פרויקטים</t>
  </si>
  <si>
    <t xml:space="preserve">אושר פה אחד ע"י חברי הועדה </t>
  </si>
  <si>
    <t>יעוץ תנועה</t>
  </si>
  <si>
    <t>סכום שעתי</t>
  </si>
  <si>
    <t>אושרה ההצעה עם הציון המשוקלל הגבוה ביותר</t>
  </si>
  <si>
    <t>פרוטוקול  ועדת התקשרויות מס' 2025-32     תאריך : 25/11/2025</t>
  </si>
  <si>
    <t xml:space="preserve">הגדלה- לאוצרת </t>
  </si>
  <si>
    <t>מעיין גבאי
מנהלת הגלריה</t>
  </si>
  <si>
    <t>אוצרת</t>
  </si>
  <si>
    <t>תרבות</t>
  </si>
  <si>
    <t>הדסה כהן-אוצרת הגלריה העירונית</t>
  </si>
  <si>
    <t xml:space="preserve"> </t>
  </si>
  <si>
    <t xml:space="preserve">הגדלה  מס' 1 להעסקת האוצרת הארכת החוזה לשנה נוספת (ארבע תערוכות)  נועדה לאפשר לאוצרת להמשיך בפיתוח וביישום התכנית האוצרותית ארוכת הטווח של הגלריה, 
אשר נבנית ומיושמת לאורך תקופה של שנה ואף יותר. יש צורך בהמשך רצף עבודתה לשנה נוספת לשם ייצוב ופיתוח התוכן שהגלריה מבקשת לקדם
</t>
  </si>
  <si>
    <t>נדרש יועץ יעוץ לועדות שילוט ליעוץ אדריכלי לכך נושא חזות עסקים מבחינה פרסומית, יישום הנחיות חוק העזר.נעשתה פניה לארבעה אדריכלים  ממאגר היועצים, בוס אדריכלים עם ההצעה המשוקללת הגבוהה ביותר</t>
  </si>
  <si>
    <t xml:space="preserve">יועץ אגרונומי לפארק העירוני </t>
  </si>
  <si>
    <t>מוטי מורי 
מנהל הפארק העירוני</t>
  </si>
  <si>
    <t>יעוץ אגרונומי</t>
  </si>
  <si>
    <t>חזות העיר</t>
  </si>
  <si>
    <t xml:space="preserve">דרור ניסן </t>
  </si>
  <si>
    <t>סכום חודשי</t>
  </si>
  <si>
    <t>עמוס רוזנטל- גינונים בע"מ</t>
  </si>
  <si>
    <t>פתילת המדבר</t>
  </si>
  <si>
    <t>לפארק נדרש ייעוץ מקצועי של אגרונום אשר ילווה את הפארק ליווי צמוד לצוות הגינון. נעשתה פנייה ל 3 יועצים  , עבור ליווי אגרונומי לפארק . מצורפות 3 הצעות מחיר , הואיל ומדובר בעבודה שוטפת נדרש חוזה ל 3 שנים. היועץ דרור ניסן נבחר עם ההצעה המשוקללת.</t>
  </si>
  <si>
    <t>נדרש יועץ לענייני ועדת תנועה לחניות נכים</t>
  </si>
  <si>
    <t>אנדרס מלניקביץ
  מנהל  מח' עבודות ציבוריות</t>
  </si>
  <si>
    <t>אחזקה ותפעול</t>
  </si>
  <si>
    <t>הילן דהרי</t>
  </si>
  <si>
    <t>גסאן מזאוי</t>
  </si>
  <si>
    <t>תדם הנדסה אזרחית בע''מ</t>
  </si>
  <si>
    <t>ס.ג.ט הנדסה</t>
  </si>
  <si>
    <t>אליכו יועץ בטיחות והסדרים בתנועה בע''מ</t>
  </si>
  <si>
    <t>ליאת זמיר הנדסת תנועה</t>
  </si>
  <si>
    <t>צופיה הנדסה</t>
  </si>
  <si>
    <r>
      <t>נ</t>
    </r>
    <r>
      <rPr>
        <b/>
        <sz val="12"/>
        <rFont val="Arial"/>
        <family val="2"/>
      </rPr>
      <t>דרש יועץ תנועה לענייני חניות נכים- הקמת התחום באגף, העברה מאגף הנדסה אלינו לאגף אחזקה ותפעול.נעשתה פניה ל26 מציעים. התקבלו 7 הצעות. הילן דהרי היא ההצעה המשוקללת הגבוהה ביותר. בוסף, יש לנו ניסיון עבודה מוכר עם הילן ועל כן בחרנו בה</t>
    </r>
  </si>
  <si>
    <t xml:space="preserve">הגדלה -שירותי יעוץ ועדת גבולות </t>
  </si>
  <si>
    <t>צחי בן אדרת
גזבר העירייה</t>
  </si>
  <si>
    <t>כספים</t>
  </si>
  <si>
    <t>פז כלכלה</t>
  </si>
  <si>
    <t>אושרו כל ההצעות לפי סעיף 3.20 לנוהל התקשרויות</t>
  </si>
  <si>
    <t>106,200
17,700</t>
  </si>
  <si>
    <t xml:space="preserve">הגדלה  מס' 1 -הגדלת התקשרות מדובר ביועץ  הנותן שירות בליווי ועדת בגבולות  בעירייה מול דרום השרון. בנוסף   מבוקשת הגדלה לצורך הכנת חוות דעת בנושא העברת שטחי בית ברל לתחם שיפוט העיר . והמשך ליווי העיריי  מול משרד הפנים .
הצעת המחיר מחולקת לשניים,  עבודה שוטפת תעריף שעתי ועריכת חוות דעת ראשונית 15,000 לפני מעמ </t>
  </si>
  <si>
    <t xml:space="preserve">החלטה מס'  2025-3              </t>
  </si>
  <si>
    <t xml:space="preserve">החלטה מס'   2025-1                </t>
  </si>
  <si>
    <t xml:space="preserve"> החלטה מס'  2025-2    </t>
  </si>
  <si>
    <t xml:space="preserve"> החלטה מס' 2025-4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</si>
</sst>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6"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b/>
      <sz val="16"/>
      <name val="Arial"/>
      <family val="2"/>
    </font>
    <font>
      <b/>
      <sz val="12"/>
      <name val="Arial"/>
      <family val="2"/>
    </font>
    <font>
      <sz val="12"/>
      <name val="Arial"/>
      <family val="2"/>
    </font>
    <font>
      <sz val="12"/>
      <name val="Arial"/>
      <family val="2"/>
      <scheme val="minor"/>
    </font>
    <font>
      <b/>
      <sz val="14"/>
      <name val="Arial"/>
      <family val="2"/>
    </font>
    <font>
      <b/>
      <sz val="10"/>
      <name val="Arial"/>
      <family val="2"/>
      <scheme val="minor"/>
    </font>
    <font>
      <b/>
      <sz val="11"/>
      <name val="Arial"/>
      <family val="2"/>
    </font>
    <font>
      <sz val="11"/>
      <name val="Arial"/>
      <family val="2"/>
    </font>
    <font>
      <sz val="11"/>
      <name val="Arial"/>
      <family val="2"/>
      <scheme val="minor"/>
    </font>
    <font>
      <sz val="11"/>
      <color theme="1"/>
      <name val="Arial"/>
      <family val="2"/>
      <scheme val="minor"/>
    </font>
    <font>
      <sz val="11"/>
      <name val="Arial"/>
      <family val="2"/>
      <charset val="177"/>
      <scheme val="minor"/>
    </font>
    <font>
      <b/>
      <sz val="12"/>
      <color theme="1"/>
      <name val="Arial"/>
      <family val="2"/>
      <scheme val="minor"/>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3">
    <xf numFmtId="0" fontId="0" fillId="0" borderId="0" xfId="0"/>
    <xf numFmtId="0" fontId="6" fillId="0" borderId="1" xfId="0" applyFont="1" applyBorder="1" applyAlignment="1">
      <alignment vertical="center" wrapText="1" readingOrder="2"/>
    </xf>
    <xf numFmtId="0" fontId="9" fillId="6" borderId="5" xfId="0" applyFont="1" applyFill="1" applyBorder="1" applyAlignment="1">
      <alignment horizontal="center" vertical="center" wrapText="1" readingOrder="2"/>
    </xf>
    <xf numFmtId="1" fontId="12" fillId="7" borderId="1" xfId="2" applyNumberFormat="1" applyFont="1" applyFill="1" applyBorder="1" applyAlignment="1">
      <alignment horizontal="center" vertical="center" wrapText="1" readingOrder="2"/>
    </xf>
    <xf numFmtId="165" fontId="12" fillId="0" borderId="1" xfId="2" applyNumberFormat="1" applyFont="1" applyFill="1" applyBorder="1" applyAlignment="1">
      <alignment horizontal="center" vertical="center" wrapText="1" readingOrder="2"/>
    </xf>
    <xf numFmtId="0" fontId="7" fillId="0" borderId="1" xfId="2" applyFont="1" applyFill="1" applyBorder="1" applyAlignment="1">
      <alignment horizontal="center" vertical="center" wrapText="1" readingOrder="2"/>
    </xf>
    <xf numFmtId="0" fontId="11" fillId="0" borderId="5" xfId="0" applyFont="1" applyBorder="1" applyAlignment="1">
      <alignment vertical="center" wrapText="1" readingOrder="2"/>
    </xf>
    <xf numFmtId="0" fontId="11" fillId="0" borderId="7" xfId="0" applyFont="1" applyBorder="1" applyAlignment="1">
      <alignment vertical="center" wrapText="1" readingOrder="2"/>
    </xf>
    <xf numFmtId="3" fontId="11" fillId="0" borderId="5" xfId="0" applyNumberFormat="1" applyFont="1" applyBorder="1" applyAlignment="1">
      <alignment vertical="center" wrapText="1" readingOrder="2"/>
    </xf>
    <xf numFmtId="3" fontId="11" fillId="0" borderId="7" xfId="0" applyNumberFormat="1" applyFont="1" applyBorder="1" applyAlignment="1">
      <alignment vertical="center" wrapText="1" readingOrder="2"/>
    </xf>
    <xf numFmtId="0" fontId="11" fillId="0" borderId="5" xfId="1" applyNumberFormat="1" applyFont="1" applyFill="1" applyBorder="1" applyAlignment="1">
      <alignment vertical="center" wrapText="1" readingOrder="2"/>
    </xf>
    <xf numFmtId="0" fontId="11" fillId="0" borderId="7" xfId="1" applyNumberFormat="1" applyFont="1" applyFill="1" applyBorder="1" applyAlignment="1">
      <alignment vertical="center" wrapText="1" readingOrder="2"/>
    </xf>
    <xf numFmtId="0" fontId="13" fillId="0" borderId="0" xfId="0" applyFont="1" applyAlignment="1">
      <alignment wrapText="1"/>
    </xf>
    <xf numFmtId="0" fontId="14" fillId="7" borderId="1" xfId="3" applyNumberFormat="1" applyFont="1" applyFill="1" applyBorder="1" applyAlignment="1">
      <alignment horizontal="center" vertical="center" wrapText="1" readingOrder="2"/>
    </xf>
    <xf numFmtId="165" fontId="14" fillId="7" borderId="1" xfId="3" applyNumberFormat="1" applyFont="1" applyFill="1" applyBorder="1" applyAlignment="1">
      <alignment horizontal="center" vertical="center" wrapText="1" readingOrder="2"/>
    </xf>
    <xf numFmtId="14" fontId="13" fillId="0" borderId="5" xfId="0" applyNumberFormat="1" applyFont="1" applyBorder="1" applyAlignment="1">
      <alignment horizontal="center" vertical="center" wrapText="1" readingOrder="2"/>
    </xf>
    <xf numFmtId="3" fontId="6" fillId="7" borderId="1" xfId="0" applyNumberFormat="1" applyFont="1" applyFill="1" applyBorder="1" applyAlignment="1">
      <alignment horizontal="center" vertical="center" wrapText="1" readingOrder="2"/>
    </xf>
    <xf numFmtId="0" fontId="12" fillId="0" borderId="1" xfId="2"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1" fontId="12" fillId="0" borderId="1" xfId="2" applyNumberFormat="1" applyFont="1" applyFill="1" applyBorder="1" applyAlignment="1">
      <alignment horizontal="center" vertical="center" wrapText="1" readingOrder="2"/>
    </xf>
    <xf numFmtId="165" fontId="11" fillId="0" borderId="1" xfId="0" applyNumberFormat="1" applyFont="1" applyBorder="1" applyAlignment="1">
      <alignment horizontal="center" vertical="center" wrapText="1" readingOrder="2"/>
    </xf>
    <xf numFmtId="0" fontId="14" fillId="0" borderId="1" xfId="3" applyNumberFormat="1" applyFont="1" applyFill="1" applyBorder="1" applyAlignment="1">
      <alignment horizontal="center" vertical="center" wrapText="1" readingOrder="2"/>
    </xf>
    <xf numFmtId="165" fontId="14" fillId="0" borderId="1" xfId="3" applyNumberFormat="1"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13" fillId="0" borderId="0" xfId="0" applyFont="1" applyAlignment="1">
      <alignment wrapText="1" readingOrder="2"/>
    </xf>
    <xf numFmtId="164" fontId="13" fillId="0" borderId="0" xfId="0" applyNumberFormat="1" applyFont="1" applyAlignment="1">
      <alignment wrapText="1" readingOrder="2"/>
    </xf>
    <xf numFmtId="0" fontId="12" fillId="0" borderId="0" xfId="0" applyFont="1" applyAlignment="1">
      <alignment wrapText="1" readingOrder="2"/>
    </xf>
    <xf numFmtId="0" fontId="12" fillId="0" borderId="0" xfId="0" applyFont="1" applyAlignment="1">
      <alignment vertical="center" wrapText="1"/>
    </xf>
    <xf numFmtId="0" fontId="13" fillId="0" borderId="0" xfId="0" applyFont="1" applyAlignment="1">
      <alignment vertical="center" wrapText="1"/>
    </xf>
    <xf numFmtId="0" fontId="11" fillId="0" borderId="8" xfId="0" applyFont="1" applyBorder="1" applyAlignment="1">
      <alignment vertical="center" wrapText="1" readingOrder="2"/>
    </xf>
    <xf numFmtId="0" fontId="11" fillId="0" borderId="9" xfId="0" applyFont="1" applyBorder="1" applyAlignment="1">
      <alignment vertical="center" wrapText="1" readingOrder="2"/>
    </xf>
    <xf numFmtId="0" fontId="10" fillId="0" borderId="5" xfId="0" applyFont="1" applyBorder="1" applyAlignment="1">
      <alignment vertical="center" wrapText="1" readingOrder="2"/>
    </xf>
    <xf numFmtId="0" fontId="10" fillId="0" borderId="7" xfId="0" applyFont="1" applyBorder="1" applyAlignment="1">
      <alignment vertical="center" wrapText="1" readingOrder="2"/>
    </xf>
    <xf numFmtId="14" fontId="13" fillId="0" borderId="5" xfId="0" applyNumberFormat="1" applyFont="1" applyBorder="1" applyAlignment="1">
      <alignment vertical="center" wrapText="1" readingOrder="2"/>
    </xf>
    <xf numFmtId="14" fontId="13" fillId="0" borderId="7" xfId="0" applyNumberFormat="1" applyFont="1" applyBorder="1" applyAlignment="1">
      <alignment vertical="center" wrapText="1" readingOrder="2"/>
    </xf>
    <xf numFmtId="0" fontId="13" fillId="0" borderId="5" xfId="0" applyFont="1" applyBorder="1" applyAlignment="1">
      <alignment vertical="center" wrapText="1"/>
    </xf>
    <xf numFmtId="0" fontId="13" fillId="0" borderId="7" xfId="0" applyFont="1" applyBorder="1" applyAlignment="1">
      <alignment vertical="center" wrapText="1"/>
    </xf>
    <xf numFmtId="0" fontId="10" fillId="0" borderId="3" xfId="0" applyFont="1" applyBorder="1" applyAlignment="1">
      <alignment vertical="center" wrapText="1" readingOrder="2"/>
    </xf>
    <xf numFmtId="0" fontId="10" fillId="0" borderId="4" xfId="0" applyFont="1" applyBorder="1" applyAlignment="1">
      <alignment vertical="center" wrapText="1" readingOrder="2"/>
    </xf>
    <xf numFmtId="0" fontId="15" fillId="0" borderId="0" xfId="0" applyFont="1" applyAlignment="1">
      <alignment vertical="top" wrapText="1"/>
    </xf>
    <xf numFmtId="0" fontId="12" fillId="0" borderId="5" xfId="0" applyFont="1" applyBorder="1" applyAlignment="1">
      <alignment wrapText="1" readingOrder="2"/>
    </xf>
    <xf numFmtId="0" fontId="12" fillId="0" borderId="7" xfId="0" applyFont="1" applyBorder="1" applyAlignment="1">
      <alignment wrapText="1" readingOrder="2"/>
    </xf>
    <xf numFmtId="164" fontId="8" fillId="8" borderId="5" xfId="0" applyNumberFormat="1" applyFont="1" applyFill="1" applyBorder="1" applyAlignment="1">
      <alignment vertical="center" wrapText="1" readingOrder="2"/>
    </xf>
    <xf numFmtId="164" fontId="8" fillId="8" borderId="7" xfId="0" applyNumberFormat="1" applyFont="1" applyFill="1" applyBorder="1" applyAlignment="1">
      <alignment vertical="center" wrapText="1" readingOrder="2"/>
    </xf>
    <xf numFmtId="0" fontId="10" fillId="0" borderId="10" xfId="0" applyFont="1" applyBorder="1" applyAlignment="1">
      <alignment vertical="center" wrapText="1" readingOrder="2"/>
    </xf>
    <xf numFmtId="0" fontId="10" fillId="0" borderId="8" xfId="0" applyFont="1" applyBorder="1" applyAlignment="1">
      <alignment vertical="center" wrapText="1" readingOrder="2"/>
    </xf>
    <xf numFmtId="0" fontId="10" fillId="0" borderId="9" xfId="0" applyFont="1" applyBorder="1" applyAlignment="1">
      <alignment vertical="center" wrapText="1" readingOrder="2"/>
    </xf>
    <xf numFmtId="49" fontId="10" fillId="5" borderId="3" xfId="0" applyNumberFormat="1" applyFont="1" applyFill="1" applyBorder="1" applyAlignment="1">
      <alignment vertical="center" wrapText="1" readingOrder="2"/>
    </xf>
    <xf numFmtId="0" fontId="10" fillId="0" borderId="6" xfId="0" applyFont="1" applyBorder="1" applyAlignment="1">
      <alignment vertical="center" wrapText="1" readingOrder="2"/>
    </xf>
    <xf numFmtId="0" fontId="10" fillId="0" borderId="0" xfId="0" applyFont="1" applyAlignment="1">
      <alignment vertical="center" wrapText="1" readingOrder="2"/>
    </xf>
    <xf numFmtId="0" fontId="12" fillId="0" borderId="1" xfId="2" applyFont="1" applyFill="1" applyBorder="1" applyAlignment="1">
      <alignment vertical="center" wrapText="1" readingOrder="2"/>
    </xf>
    <xf numFmtId="3" fontId="6" fillId="0" borderId="1" xfId="0" applyNumberFormat="1" applyFont="1" applyBorder="1" applyAlignment="1">
      <alignment vertical="center" wrapText="1" readingOrder="2"/>
    </xf>
    <xf numFmtId="1" fontId="12" fillId="0" borderId="1" xfId="2" applyNumberFormat="1" applyFont="1" applyFill="1" applyBorder="1" applyAlignment="1">
      <alignment vertical="center" wrapText="1" readingOrder="2"/>
    </xf>
    <xf numFmtId="165" fontId="11" fillId="0" borderId="1" xfId="0" applyNumberFormat="1" applyFont="1" applyBorder="1" applyAlignment="1">
      <alignment vertical="center" wrapText="1" readingOrder="2"/>
    </xf>
    <xf numFmtId="0" fontId="14" fillId="0" borderId="1" xfId="3" applyNumberFormat="1" applyFont="1" applyFill="1" applyBorder="1" applyAlignment="1">
      <alignment vertical="center" wrapText="1" readingOrder="2"/>
    </xf>
    <xf numFmtId="165" fontId="12" fillId="0" borderId="1" xfId="2" applyNumberFormat="1" applyFont="1" applyFill="1" applyBorder="1" applyAlignment="1">
      <alignment vertical="center" wrapText="1" readingOrder="2"/>
    </xf>
    <xf numFmtId="165" fontId="14" fillId="0" borderId="1" xfId="3" applyNumberFormat="1" applyFont="1" applyFill="1" applyBorder="1" applyAlignment="1">
      <alignment vertical="center" wrapText="1" readingOrder="2"/>
    </xf>
    <xf numFmtId="0" fontId="10" fillId="6" borderId="3" xfId="0" applyFont="1" applyFill="1" applyBorder="1" applyAlignment="1">
      <alignment vertical="center" wrapText="1" readingOrder="2"/>
    </xf>
    <xf numFmtId="0" fontId="5" fillId="0" borderId="3" xfId="0" applyFont="1" applyBorder="1" applyAlignment="1">
      <alignment vertical="center" wrapText="1" readingOrder="2"/>
    </xf>
    <xf numFmtId="0" fontId="14" fillId="7" borderId="1" xfId="3" applyNumberFormat="1" applyFont="1" applyFill="1" applyBorder="1" applyAlignment="1">
      <alignment vertical="center" wrapText="1" readingOrder="2"/>
    </xf>
    <xf numFmtId="3" fontId="6" fillId="7" borderId="1" xfId="0" applyNumberFormat="1" applyFont="1" applyFill="1" applyBorder="1" applyAlignment="1">
      <alignment vertical="center" wrapText="1" readingOrder="2"/>
    </xf>
    <xf numFmtId="1" fontId="12" fillId="7" borderId="1" xfId="2" applyNumberFormat="1" applyFont="1" applyFill="1" applyBorder="1" applyAlignment="1">
      <alignment vertical="center" wrapText="1" readingOrder="2"/>
    </xf>
    <xf numFmtId="165" fontId="14" fillId="7" borderId="1" xfId="3" applyNumberFormat="1" applyFont="1" applyFill="1" applyBorder="1" applyAlignment="1">
      <alignment vertical="center" wrapText="1" readingOrder="2"/>
    </xf>
    <xf numFmtId="0" fontId="4" fillId="4" borderId="3" xfId="0" applyFont="1" applyFill="1" applyBorder="1" applyAlignment="1">
      <alignment vertical="center" wrapText="1" readingOrder="2"/>
    </xf>
    <xf numFmtId="0" fontId="10" fillId="4" borderId="3" xfId="0" applyFont="1" applyFill="1" applyBorder="1" applyAlignment="1">
      <alignment vertical="center" wrapText="1" readingOrder="2"/>
    </xf>
    <xf numFmtId="0" fontId="5" fillId="0" borderId="2" xfId="0" applyFont="1" applyBorder="1" applyAlignment="1">
      <alignment vertical="center" readingOrder="2"/>
    </xf>
    <xf numFmtId="0" fontId="10" fillId="6" borderId="2" xfId="0" applyFont="1" applyFill="1" applyBorder="1" applyAlignment="1">
      <alignment vertical="center" readingOrder="2"/>
    </xf>
    <xf numFmtId="0" fontId="5" fillId="0" borderId="0" xfId="0" applyFont="1" applyAlignment="1">
      <alignment vertical="center" readingOrder="2"/>
    </xf>
    <xf numFmtId="0" fontId="4" fillId="4" borderId="2" xfId="0" applyFont="1" applyFill="1" applyBorder="1" applyAlignment="1">
      <alignment vertical="center" readingOrder="2"/>
    </xf>
    <xf numFmtId="0" fontId="10" fillId="4" borderId="8" xfId="0" applyFont="1" applyFill="1" applyBorder="1" applyAlignment="1">
      <alignment vertical="center" readingOrder="2"/>
    </xf>
    <xf numFmtId="0" fontId="10" fillId="4" borderId="12" xfId="0" applyFont="1" applyFill="1" applyBorder="1" applyAlignment="1">
      <alignment vertical="center" wrapText="1" readingOrder="2"/>
    </xf>
    <xf numFmtId="0" fontId="4" fillId="0" borderId="0" xfId="0" applyFont="1" applyFill="1" applyBorder="1" applyAlignment="1">
      <alignment vertical="center" wrapText="1" readingOrder="2"/>
    </xf>
    <xf numFmtId="0" fontId="10" fillId="0" borderId="11" xfId="0" applyFont="1" applyFill="1" applyBorder="1" applyAlignment="1">
      <alignment vertical="center" wrapText="1" readingOrder="2"/>
    </xf>
    <xf numFmtId="49" fontId="10" fillId="5" borderId="13" xfId="0" applyNumberFormat="1" applyFont="1" applyFill="1" applyBorder="1" applyAlignment="1">
      <alignment vertical="center" readingOrder="2"/>
    </xf>
    <xf numFmtId="0" fontId="13" fillId="0" borderId="8" xfId="0" applyFont="1" applyBorder="1" applyAlignment="1">
      <alignment vertical="center" wrapText="1" readingOrder="2"/>
    </xf>
    <xf numFmtId="164" fontId="10" fillId="0" borderId="7" xfId="0" applyNumberFormat="1" applyFont="1" applyBorder="1" applyAlignment="1">
      <alignment vertical="center" wrapText="1" readingOrder="2"/>
    </xf>
    <xf numFmtId="0" fontId="11" fillId="0" borderId="9" xfId="0" applyFont="1" applyBorder="1" applyAlignment="1">
      <alignment horizontal="center" vertical="center" wrapText="1" readingOrder="2"/>
    </xf>
    <xf numFmtId="0" fontId="11" fillId="0" borderId="7" xfId="0" applyFont="1" applyBorder="1" applyAlignment="1">
      <alignment horizontal="center" vertical="center" wrapText="1" readingOrder="2"/>
    </xf>
    <xf numFmtId="0" fontId="11" fillId="0" borderId="7" xfId="1" applyNumberFormat="1" applyFont="1" applyFill="1" applyBorder="1" applyAlignment="1">
      <alignment horizontal="center" vertical="center" wrapText="1" readingOrder="2"/>
    </xf>
    <xf numFmtId="3" fontId="11" fillId="0" borderId="7" xfId="0" applyNumberFormat="1" applyFont="1" applyBorder="1" applyAlignment="1">
      <alignment horizontal="center" vertical="center" wrapText="1" readingOrder="2"/>
    </xf>
    <xf numFmtId="0" fontId="10" fillId="0" borderId="7" xfId="0" applyFont="1" applyBorder="1" applyAlignment="1">
      <alignment horizontal="center" vertical="center" wrapText="1" readingOrder="2"/>
    </xf>
    <xf numFmtId="0" fontId="12" fillId="0" borderId="7" xfId="0" applyFont="1" applyBorder="1" applyAlignment="1">
      <alignment horizontal="center" wrapText="1" readingOrder="2"/>
    </xf>
    <xf numFmtId="164" fontId="8" fillId="8" borderId="7" xfId="0" applyNumberFormat="1" applyFont="1" applyFill="1" applyBorder="1" applyAlignment="1">
      <alignment horizontal="center" vertical="center" wrapText="1" readingOrder="2"/>
    </xf>
    <xf numFmtId="49" fontId="10" fillId="5" borderId="2" xfId="0" applyNumberFormat="1" applyFont="1" applyFill="1" applyBorder="1" applyAlignment="1">
      <alignment vertical="center" readingOrder="2"/>
    </xf>
    <xf numFmtId="0" fontId="14" fillId="7" borderId="7" xfId="3" applyNumberFormat="1" applyFont="1" applyFill="1" applyBorder="1" applyAlignment="1">
      <alignment horizontal="center" vertical="center" wrapText="1" readingOrder="2"/>
    </xf>
    <xf numFmtId="165" fontId="14" fillId="7" borderId="7" xfId="3" applyNumberFormat="1" applyFont="1" applyFill="1" applyBorder="1" applyAlignment="1">
      <alignment horizontal="center" vertical="center" wrapText="1" readingOrder="2"/>
    </xf>
    <xf numFmtId="0" fontId="13" fillId="0" borderId="4" xfId="0" applyFont="1" applyBorder="1" applyAlignment="1">
      <alignment wrapText="1"/>
    </xf>
    <xf numFmtId="0" fontId="5" fillId="0" borderId="8" xfId="0" applyFont="1" applyBorder="1" applyAlignment="1">
      <alignment vertical="center" readingOrder="2"/>
    </xf>
    <xf numFmtId="0" fontId="5" fillId="0" borderId="12" xfId="0" applyFont="1" applyBorder="1" applyAlignment="1">
      <alignment vertical="center" wrapText="1" readingOrder="2"/>
    </xf>
    <xf numFmtId="0" fontId="13" fillId="0" borderId="10" xfId="0" applyFont="1" applyBorder="1" applyAlignment="1">
      <alignment wrapText="1"/>
    </xf>
    <xf numFmtId="0" fontId="6" fillId="0" borderId="5" xfId="0" applyFont="1" applyBorder="1" applyAlignment="1">
      <alignment vertical="center" wrapText="1" readingOrder="2"/>
    </xf>
    <xf numFmtId="0" fontId="12" fillId="0" borderId="5" xfId="2" applyFont="1" applyFill="1" applyBorder="1" applyAlignment="1">
      <alignment vertical="center" wrapText="1" readingOrder="2"/>
    </xf>
    <xf numFmtId="3" fontId="6" fillId="0" borderId="5" xfId="0" applyNumberFormat="1" applyFont="1" applyBorder="1" applyAlignment="1">
      <alignment vertical="center" wrapText="1" readingOrder="2"/>
    </xf>
    <xf numFmtId="1" fontId="12" fillId="0" borderId="5" xfId="2" applyNumberFormat="1" applyFont="1" applyFill="1" applyBorder="1" applyAlignment="1">
      <alignment vertical="center" wrapText="1" readingOrder="2"/>
    </xf>
    <xf numFmtId="165" fontId="11" fillId="0" borderId="5" xfId="0" applyNumberFormat="1" applyFont="1" applyBorder="1" applyAlignment="1">
      <alignment vertical="center" wrapText="1" readingOrder="2"/>
    </xf>
    <xf numFmtId="0" fontId="14" fillId="0" borderId="5" xfId="3" applyNumberFormat="1" applyFont="1" applyFill="1" applyBorder="1" applyAlignment="1">
      <alignment vertical="center" wrapText="1" readingOrder="2"/>
    </xf>
    <xf numFmtId="165" fontId="12" fillId="0" borderId="5" xfId="2" applyNumberFormat="1" applyFont="1" applyFill="1" applyBorder="1" applyAlignment="1">
      <alignment vertical="center" wrapText="1" readingOrder="2"/>
    </xf>
    <xf numFmtId="165" fontId="14" fillId="0" borderId="5" xfId="3" applyNumberFormat="1" applyFont="1" applyFill="1" applyBorder="1" applyAlignment="1">
      <alignment vertical="center" wrapText="1" readingOrder="2"/>
    </xf>
    <xf numFmtId="49" fontId="10" fillId="5" borderId="11" xfId="0" applyNumberFormat="1" applyFont="1" applyFill="1" applyBorder="1" applyAlignment="1">
      <alignment vertical="center" readingOrder="2"/>
    </xf>
    <xf numFmtId="49" fontId="10" fillId="5" borderId="14" xfId="0" applyNumberFormat="1" applyFont="1" applyFill="1" applyBorder="1" applyAlignment="1">
      <alignment vertical="center" readingOrder="2"/>
    </xf>
    <xf numFmtId="0" fontId="13" fillId="0" borderId="0" xfId="0" applyFont="1" applyAlignment="1"/>
    <xf numFmtId="0" fontId="13" fillId="0" borderId="6" xfId="0" applyFont="1" applyBorder="1" applyAlignment="1">
      <alignment vertical="center" wrapText="1"/>
    </xf>
    <xf numFmtId="0" fontId="13" fillId="5" borderId="4" xfId="0" applyFont="1" applyFill="1" applyBorder="1" applyAlignment="1">
      <alignment horizontal="center" vertical="center" wrapText="1"/>
    </xf>
  </cellXfs>
  <cellStyles count="4">
    <cellStyle name="Comma" xfId="1" builtinId="3"/>
    <cellStyle name="Normal" xfId="0" builtinId="0"/>
    <cellStyle name="ניטראלי" xfId="3" builtinId="28"/>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0627-620F-438B-82E0-B562F4830B48}">
  <dimension ref="A1:T27"/>
  <sheetViews>
    <sheetView rightToLeft="1" tabSelected="1" zoomScale="80" zoomScaleNormal="80" workbookViewId="0">
      <selection activeCell="E9" sqref="E9"/>
    </sheetView>
  </sheetViews>
  <sheetFormatPr defaultColWidth="8.75" defaultRowHeight="14.25" x14ac:dyDescent="0.2"/>
  <cols>
    <col min="1" max="1" width="4.25" style="28" customWidth="1"/>
    <col min="2" max="2" width="23.25" style="12" customWidth="1"/>
    <col min="3" max="3" width="11.25" style="12" customWidth="1"/>
    <col min="4" max="4" width="15" style="12" customWidth="1"/>
    <col min="5" max="5" width="11.25" style="12" customWidth="1"/>
    <col min="6" max="6" width="8.75" style="12"/>
    <col min="7" max="7" width="14.875" style="12" customWidth="1"/>
    <col min="8" max="8" width="7.25" style="12" customWidth="1"/>
    <col min="9" max="9" width="13.625" style="12" customWidth="1"/>
    <col min="10" max="10" width="20.125" style="12" customWidth="1"/>
    <col min="11" max="11" width="15.75" style="12" customWidth="1"/>
    <col min="12" max="12" width="19.5" style="12" customWidth="1"/>
    <col min="13" max="13" width="14.25" style="24" customWidth="1"/>
    <col min="14" max="14" width="16.25" style="25" customWidth="1"/>
    <col min="15" max="15" width="13.875" style="12" customWidth="1"/>
    <col min="16" max="16" width="22.5" style="26" customWidth="1"/>
    <col min="17" max="17" width="12.75" style="26" customWidth="1"/>
    <col min="18" max="19" width="15" style="26" customWidth="1"/>
    <col min="20" max="20" width="10.875" style="27" customWidth="1"/>
    <col min="21" max="16384" width="8.75" style="12"/>
  </cols>
  <sheetData>
    <row r="1" spans="1:20" ht="20.25" customHeight="1" x14ac:dyDescent="0.2">
      <c r="A1" s="68" t="s">
        <v>31</v>
      </c>
      <c r="B1" s="63"/>
      <c r="C1" s="63"/>
      <c r="D1" s="63"/>
      <c r="E1" s="63"/>
      <c r="F1" s="63"/>
      <c r="G1" s="63"/>
      <c r="H1" s="63"/>
      <c r="I1" s="63"/>
      <c r="J1" s="63"/>
      <c r="K1" s="71"/>
      <c r="L1" s="71"/>
      <c r="M1" s="71"/>
      <c r="N1" s="71"/>
      <c r="O1" s="71"/>
      <c r="P1" s="71"/>
      <c r="Q1" s="71"/>
      <c r="R1" s="71"/>
      <c r="S1" s="71"/>
      <c r="T1" s="12"/>
    </row>
    <row r="2" spans="1:20" ht="26.25" customHeight="1" x14ac:dyDescent="0.2">
      <c r="A2" s="69" t="s">
        <v>23</v>
      </c>
      <c r="B2" s="70"/>
      <c r="C2" s="64"/>
      <c r="D2" s="64"/>
      <c r="E2" s="64"/>
      <c r="F2" s="64"/>
      <c r="G2" s="64"/>
      <c r="H2" s="64"/>
      <c r="I2" s="64"/>
      <c r="J2" s="64"/>
      <c r="K2" s="72"/>
      <c r="L2" s="72"/>
      <c r="M2" s="72"/>
      <c r="N2" s="72"/>
      <c r="O2" s="72"/>
      <c r="P2" s="72"/>
      <c r="Q2" s="72"/>
      <c r="R2" s="72"/>
      <c r="S2" s="72"/>
      <c r="T2" s="12"/>
    </row>
    <row r="3" spans="1:20" ht="60" x14ac:dyDescent="0.2">
      <c r="A3" s="74"/>
      <c r="B3" s="44" t="s">
        <v>0</v>
      </c>
      <c r="C3" s="44" t="s">
        <v>1</v>
      </c>
      <c r="D3" s="31" t="s">
        <v>2</v>
      </c>
      <c r="E3" s="31" t="s">
        <v>3</v>
      </c>
      <c r="F3" s="31" t="s">
        <v>4</v>
      </c>
      <c r="G3" s="31" t="s">
        <v>5</v>
      </c>
      <c r="H3" s="31" t="s">
        <v>6</v>
      </c>
      <c r="I3" s="31" t="s">
        <v>7</v>
      </c>
      <c r="J3" s="31" t="s">
        <v>8</v>
      </c>
      <c r="K3" s="32" t="s">
        <v>9</v>
      </c>
      <c r="L3" s="75" t="s">
        <v>10</v>
      </c>
      <c r="M3" s="75" t="s">
        <v>11</v>
      </c>
      <c r="N3" s="75" t="s">
        <v>12</v>
      </c>
      <c r="O3" s="32" t="s">
        <v>13</v>
      </c>
      <c r="P3" s="32" t="s">
        <v>14</v>
      </c>
      <c r="Q3" s="32" t="s">
        <v>15</v>
      </c>
      <c r="R3" s="32" t="s">
        <v>16</v>
      </c>
      <c r="S3" s="32" t="s">
        <v>17</v>
      </c>
      <c r="T3" s="31" t="s">
        <v>18</v>
      </c>
    </row>
    <row r="4" spans="1:20" ht="15" x14ac:dyDescent="0.2">
      <c r="A4" s="83" t="s">
        <v>68</v>
      </c>
      <c r="B4" s="47"/>
      <c r="C4" s="47"/>
      <c r="D4" s="47"/>
      <c r="E4" s="47"/>
      <c r="F4" s="47"/>
      <c r="G4" s="47"/>
      <c r="H4" s="47"/>
      <c r="I4" s="47"/>
      <c r="J4" s="47"/>
      <c r="K4" s="47"/>
      <c r="L4" s="47"/>
      <c r="M4" s="47"/>
      <c r="N4" s="47"/>
      <c r="O4" s="47"/>
      <c r="P4" s="47"/>
      <c r="Q4" s="47"/>
      <c r="R4" s="47"/>
      <c r="S4" s="47"/>
      <c r="T4" s="102"/>
    </row>
    <row r="5" spans="1:20" ht="57" customHeight="1" x14ac:dyDescent="0.2">
      <c r="A5" s="31">
        <v>1</v>
      </c>
      <c r="B5" s="76" t="s">
        <v>32</v>
      </c>
      <c r="C5" s="77" t="s">
        <v>33</v>
      </c>
      <c r="D5" s="78">
        <v>1824002750</v>
      </c>
      <c r="E5" s="77" t="s">
        <v>34</v>
      </c>
      <c r="F5" s="79" t="s">
        <v>35</v>
      </c>
      <c r="G5" s="84" t="s">
        <v>36</v>
      </c>
      <c r="H5" s="84" t="s">
        <v>19</v>
      </c>
      <c r="I5" s="84">
        <v>100</v>
      </c>
      <c r="J5" s="85" t="s">
        <v>24</v>
      </c>
      <c r="K5" s="85">
        <v>12500</v>
      </c>
      <c r="L5" s="84">
        <v>4</v>
      </c>
      <c r="M5" s="85">
        <f>K5*L5</f>
        <v>50000</v>
      </c>
      <c r="N5" s="85">
        <f>M5*118/100</f>
        <v>59000</v>
      </c>
      <c r="O5" s="80" t="s">
        <v>25</v>
      </c>
      <c r="P5" s="80" t="s">
        <v>27</v>
      </c>
      <c r="Q5" s="81"/>
      <c r="R5" s="82">
        <f>N5</f>
        <v>59000</v>
      </c>
      <c r="S5" s="15" t="s">
        <v>37</v>
      </c>
      <c r="T5" s="2" t="s">
        <v>21</v>
      </c>
    </row>
    <row r="6" spans="1:20" ht="42" customHeight="1" x14ac:dyDescent="0.2">
      <c r="A6" s="87" t="s">
        <v>38</v>
      </c>
      <c r="B6" s="88"/>
      <c r="C6" s="88"/>
      <c r="D6" s="88"/>
      <c r="E6" s="88"/>
      <c r="F6" s="88"/>
      <c r="G6" s="88"/>
      <c r="H6" s="88"/>
      <c r="I6" s="88"/>
      <c r="J6" s="88"/>
      <c r="K6" s="88"/>
      <c r="L6" s="88"/>
      <c r="M6" s="88"/>
      <c r="N6" s="88"/>
      <c r="O6" s="88"/>
      <c r="P6" s="88"/>
      <c r="Q6" s="88"/>
      <c r="R6" s="88"/>
      <c r="S6" s="88"/>
      <c r="T6" s="89"/>
    </row>
    <row r="7" spans="1:20" ht="15" customHeight="1" x14ac:dyDescent="0.2">
      <c r="A7" s="65" t="s">
        <v>39</v>
      </c>
      <c r="B7" s="58"/>
      <c r="C7" s="58"/>
      <c r="D7" s="58"/>
      <c r="E7" s="58"/>
      <c r="F7" s="58"/>
      <c r="G7" s="58"/>
      <c r="H7" s="58"/>
      <c r="I7" s="58"/>
      <c r="J7" s="58"/>
      <c r="K7" s="58"/>
      <c r="L7" s="58"/>
      <c r="M7" s="58"/>
      <c r="N7" s="58"/>
      <c r="O7" s="58"/>
      <c r="P7" s="58"/>
      <c r="Q7" s="58"/>
      <c r="R7" s="58"/>
      <c r="S7" s="58"/>
      <c r="T7" s="86"/>
    </row>
    <row r="8" spans="1:20" s="100" customFormat="1" ht="15" customHeight="1" x14ac:dyDescent="0.2">
      <c r="A8" s="73" t="s">
        <v>69</v>
      </c>
      <c r="B8" s="98"/>
      <c r="C8" s="98"/>
      <c r="D8" s="98"/>
      <c r="E8" s="98"/>
      <c r="F8" s="98"/>
      <c r="G8" s="98"/>
      <c r="H8" s="98"/>
      <c r="I8" s="98"/>
      <c r="J8" s="98"/>
      <c r="K8" s="98"/>
      <c r="L8" s="98"/>
      <c r="M8" s="98"/>
      <c r="N8" s="98"/>
      <c r="O8" s="98"/>
      <c r="P8" s="98"/>
      <c r="Q8" s="98"/>
      <c r="R8" s="98"/>
      <c r="S8" s="98"/>
      <c r="T8" s="99"/>
    </row>
    <row r="9" spans="1:20" ht="60" x14ac:dyDescent="0.2">
      <c r="A9" s="31">
        <v>2</v>
      </c>
      <c r="B9" s="29" t="s">
        <v>40</v>
      </c>
      <c r="C9" s="6" t="s">
        <v>41</v>
      </c>
      <c r="D9" s="10">
        <v>1746100750</v>
      </c>
      <c r="E9" s="6" t="s">
        <v>42</v>
      </c>
      <c r="F9" s="8" t="s">
        <v>43</v>
      </c>
      <c r="G9" s="59" t="s">
        <v>44</v>
      </c>
      <c r="H9" s="59" t="s">
        <v>19</v>
      </c>
      <c r="I9" s="60">
        <v>100</v>
      </c>
      <c r="J9" s="61" t="s">
        <v>45</v>
      </c>
      <c r="K9" s="62">
        <v>1600</v>
      </c>
      <c r="L9" s="59">
        <v>12</v>
      </c>
      <c r="M9" s="62">
        <f>K9*L9</f>
        <v>19200</v>
      </c>
      <c r="N9" s="62">
        <f>M9*1.18</f>
        <v>22656</v>
      </c>
      <c r="O9" s="31" t="s">
        <v>30</v>
      </c>
      <c r="P9" s="31" t="s">
        <v>27</v>
      </c>
      <c r="Q9" s="40"/>
      <c r="R9" s="42">
        <f>N9</f>
        <v>22656</v>
      </c>
      <c r="S9" s="33" t="s">
        <v>37</v>
      </c>
      <c r="T9" s="35" t="s">
        <v>21</v>
      </c>
    </row>
    <row r="10" spans="1:20" ht="38.25" customHeight="1" x14ac:dyDescent="0.2">
      <c r="A10" s="32"/>
      <c r="B10" s="30"/>
      <c r="C10" s="7"/>
      <c r="D10" s="11"/>
      <c r="E10" s="7"/>
      <c r="F10" s="9"/>
      <c r="G10" s="5" t="s">
        <v>46</v>
      </c>
      <c r="H10" s="17" t="s">
        <v>19</v>
      </c>
      <c r="I10" s="18">
        <v>75</v>
      </c>
      <c r="J10" s="19" t="s">
        <v>45</v>
      </c>
      <c r="K10" s="20">
        <v>2700</v>
      </c>
      <c r="L10" s="21">
        <v>12</v>
      </c>
      <c r="M10" s="4">
        <f>K10*L10</f>
        <v>32400</v>
      </c>
      <c r="N10" s="22">
        <f t="shared" ref="N10:N11" si="0">M10*1.18</f>
        <v>38232</v>
      </c>
      <c r="O10" s="32"/>
      <c r="P10" s="32"/>
      <c r="Q10" s="41"/>
      <c r="R10" s="43"/>
      <c r="S10" s="34"/>
      <c r="T10" s="36"/>
    </row>
    <row r="11" spans="1:20" ht="26.25" customHeight="1" x14ac:dyDescent="0.2">
      <c r="A11" s="32"/>
      <c r="B11" s="30"/>
      <c r="C11" s="7"/>
      <c r="D11" s="11"/>
      <c r="E11" s="7"/>
      <c r="F11" s="9"/>
      <c r="G11" s="90" t="s">
        <v>47</v>
      </c>
      <c r="H11" s="91" t="s">
        <v>19</v>
      </c>
      <c r="I11" s="92">
        <v>55</v>
      </c>
      <c r="J11" s="93" t="s">
        <v>45</v>
      </c>
      <c r="K11" s="94">
        <v>4000</v>
      </c>
      <c r="L11" s="95">
        <v>12</v>
      </c>
      <c r="M11" s="96">
        <f>K11*L11</f>
        <v>48000</v>
      </c>
      <c r="N11" s="97">
        <f t="shared" si="0"/>
        <v>56640</v>
      </c>
      <c r="O11" s="32"/>
      <c r="P11" s="32"/>
      <c r="Q11" s="41"/>
      <c r="R11" s="43"/>
      <c r="S11" s="34"/>
      <c r="T11" s="36"/>
    </row>
    <row r="12" spans="1:20" ht="14.25" customHeight="1" x14ac:dyDescent="0.2">
      <c r="A12" s="65" t="s">
        <v>48</v>
      </c>
      <c r="B12" s="37"/>
      <c r="C12" s="37"/>
      <c r="D12" s="37"/>
      <c r="E12" s="37"/>
      <c r="F12" s="37"/>
      <c r="G12" s="37"/>
      <c r="H12" s="37"/>
      <c r="I12" s="37"/>
      <c r="J12" s="37"/>
      <c r="K12" s="37"/>
      <c r="L12" s="37"/>
      <c r="M12" s="37"/>
      <c r="N12" s="37"/>
      <c r="O12" s="37"/>
      <c r="P12" s="37"/>
      <c r="Q12" s="37"/>
      <c r="R12" s="37"/>
      <c r="S12" s="37"/>
      <c r="T12" s="86"/>
    </row>
    <row r="13" spans="1:20" s="100" customFormat="1" ht="15" customHeight="1" x14ac:dyDescent="0.2">
      <c r="A13" s="73" t="s">
        <v>67</v>
      </c>
      <c r="B13" s="98"/>
      <c r="C13" s="98"/>
      <c r="D13" s="98"/>
      <c r="E13" s="98"/>
      <c r="F13" s="98"/>
      <c r="G13" s="98"/>
      <c r="H13" s="98"/>
      <c r="I13" s="98"/>
      <c r="J13" s="98"/>
      <c r="K13" s="98"/>
      <c r="L13" s="98"/>
      <c r="M13" s="98"/>
      <c r="N13" s="98"/>
      <c r="O13" s="98"/>
      <c r="P13" s="98"/>
      <c r="Q13" s="98"/>
      <c r="R13" s="98"/>
      <c r="S13" s="98"/>
      <c r="T13" s="99"/>
    </row>
    <row r="14" spans="1:20" ht="71.25" x14ac:dyDescent="0.2">
      <c r="A14" s="31">
        <v>3</v>
      </c>
      <c r="B14" s="45" t="s">
        <v>49</v>
      </c>
      <c r="C14" s="6" t="s">
        <v>50</v>
      </c>
      <c r="D14" s="10"/>
      <c r="E14" s="6" t="s">
        <v>28</v>
      </c>
      <c r="F14" s="8" t="s">
        <v>51</v>
      </c>
      <c r="G14" s="13" t="s">
        <v>52</v>
      </c>
      <c r="H14" s="13" t="s">
        <v>19</v>
      </c>
      <c r="I14" s="13">
        <v>92</v>
      </c>
      <c r="J14" s="16" t="s">
        <v>45</v>
      </c>
      <c r="K14" s="3">
        <v>17500</v>
      </c>
      <c r="L14" s="14">
        <v>12</v>
      </c>
      <c r="M14" s="13">
        <f t="shared" ref="M14:M20" si="1">K14*L14</f>
        <v>210000</v>
      </c>
      <c r="N14" s="14">
        <f>M14*1.18</f>
        <v>247800</v>
      </c>
      <c r="O14" s="31" t="s">
        <v>30</v>
      </c>
      <c r="P14" s="31" t="s">
        <v>27</v>
      </c>
      <c r="Q14" s="40"/>
      <c r="R14" s="42">
        <f>N14</f>
        <v>247800</v>
      </c>
      <c r="S14" s="33" t="s">
        <v>37</v>
      </c>
      <c r="T14" s="35" t="s">
        <v>21</v>
      </c>
    </row>
    <row r="15" spans="1:20" ht="26.45" customHeight="1" x14ac:dyDescent="0.2">
      <c r="A15" s="32"/>
      <c r="B15" s="46"/>
      <c r="C15" s="7"/>
      <c r="D15" s="11"/>
      <c r="E15" s="7"/>
      <c r="F15" s="9"/>
      <c r="G15" s="5" t="s">
        <v>53</v>
      </c>
      <c r="H15" s="17" t="s">
        <v>19</v>
      </c>
      <c r="I15" s="18">
        <v>88</v>
      </c>
      <c r="J15" s="19" t="s">
        <v>45</v>
      </c>
      <c r="K15" s="20">
        <v>15400</v>
      </c>
      <c r="L15" s="21">
        <v>12</v>
      </c>
      <c r="M15" s="4">
        <f t="shared" si="1"/>
        <v>184800</v>
      </c>
      <c r="N15" s="22">
        <f t="shared" ref="N15:N20" si="2">M15*1.18</f>
        <v>218064</v>
      </c>
      <c r="O15" s="32"/>
      <c r="P15" s="32"/>
      <c r="Q15" s="41"/>
      <c r="R15" s="43"/>
      <c r="S15" s="34"/>
      <c r="T15" s="36"/>
    </row>
    <row r="16" spans="1:20" ht="57" customHeight="1" x14ac:dyDescent="0.2">
      <c r="A16" s="32"/>
      <c r="B16" s="46"/>
      <c r="C16" s="7"/>
      <c r="D16" s="11"/>
      <c r="E16" s="7"/>
      <c r="F16" s="9"/>
      <c r="G16" s="23" t="s">
        <v>54</v>
      </c>
      <c r="H16" s="17" t="s">
        <v>19</v>
      </c>
      <c r="I16" s="18">
        <v>82</v>
      </c>
      <c r="J16" s="19" t="s">
        <v>45</v>
      </c>
      <c r="K16" s="20">
        <v>18550</v>
      </c>
      <c r="L16" s="21">
        <v>12</v>
      </c>
      <c r="M16" s="4">
        <f t="shared" si="1"/>
        <v>222600</v>
      </c>
      <c r="N16" s="22">
        <f t="shared" si="2"/>
        <v>262668</v>
      </c>
      <c r="O16" s="32"/>
      <c r="P16" s="32"/>
      <c r="Q16" s="41"/>
      <c r="R16" s="43"/>
      <c r="S16" s="34"/>
      <c r="T16" s="36"/>
    </row>
    <row r="17" spans="1:20" ht="57" customHeight="1" x14ac:dyDescent="0.2">
      <c r="A17" s="32"/>
      <c r="B17" s="46"/>
      <c r="C17" s="7"/>
      <c r="D17" s="11"/>
      <c r="E17" s="7"/>
      <c r="F17" s="9"/>
      <c r="G17" s="1" t="s">
        <v>55</v>
      </c>
      <c r="H17" s="50" t="s">
        <v>19</v>
      </c>
      <c r="I17" s="51">
        <v>75</v>
      </c>
      <c r="J17" s="52" t="s">
        <v>45</v>
      </c>
      <c r="K17" s="53">
        <v>21000</v>
      </c>
      <c r="L17" s="54">
        <v>12</v>
      </c>
      <c r="M17" s="55">
        <f t="shared" si="1"/>
        <v>252000</v>
      </c>
      <c r="N17" s="56">
        <f t="shared" si="2"/>
        <v>297360</v>
      </c>
      <c r="O17" s="32"/>
      <c r="P17" s="32"/>
      <c r="Q17" s="41"/>
      <c r="R17" s="43"/>
      <c r="S17" s="34"/>
      <c r="T17" s="36"/>
    </row>
    <row r="18" spans="1:20" ht="48" customHeight="1" x14ac:dyDescent="0.2">
      <c r="A18" s="32"/>
      <c r="B18" s="46"/>
      <c r="C18" s="7"/>
      <c r="D18" s="11"/>
      <c r="E18" s="7"/>
      <c r="F18" s="9"/>
      <c r="G18" s="1" t="s">
        <v>56</v>
      </c>
      <c r="H18" s="50" t="s">
        <v>19</v>
      </c>
      <c r="I18" s="51">
        <v>66</v>
      </c>
      <c r="J18" s="52" t="s">
        <v>45</v>
      </c>
      <c r="K18" s="53">
        <v>22400</v>
      </c>
      <c r="L18" s="54">
        <v>12</v>
      </c>
      <c r="M18" s="55">
        <f t="shared" si="1"/>
        <v>268800</v>
      </c>
      <c r="N18" s="56">
        <f t="shared" si="2"/>
        <v>317184</v>
      </c>
      <c r="O18" s="32"/>
      <c r="P18" s="32"/>
      <c r="Q18" s="41"/>
      <c r="R18" s="43"/>
      <c r="S18" s="34"/>
      <c r="T18" s="36"/>
    </row>
    <row r="19" spans="1:20" ht="34.5" customHeight="1" x14ac:dyDescent="0.2">
      <c r="A19" s="32"/>
      <c r="B19" s="46"/>
      <c r="C19" s="7"/>
      <c r="D19" s="11"/>
      <c r="E19" s="7"/>
      <c r="F19" s="9"/>
      <c r="G19" s="23" t="s">
        <v>57</v>
      </c>
      <c r="H19" s="17" t="s">
        <v>19</v>
      </c>
      <c r="I19" s="18">
        <v>74</v>
      </c>
      <c r="J19" s="19" t="s">
        <v>45</v>
      </c>
      <c r="K19" s="20">
        <v>21711.9</v>
      </c>
      <c r="L19" s="21">
        <v>12</v>
      </c>
      <c r="M19" s="4">
        <f t="shared" si="1"/>
        <v>260542.80000000002</v>
      </c>
      <c r="N19" s="22">
        <f t="shared" si="2"/>
        <v>307440.50400000002</v>
      </c>
      <c r="O19" s="32"/>
      <c r="P19" s="32"/>
      <c r="Q19" s="41"/>
      <c r="R19" s="43"/>
      <c r="S19" s="34"/>
      <c r="T19" s="36"/>
    </row>
    <row r="20" spans="1:20" ht="26.25" customHeight="1" x14ac:dyDescent="0.2">
      <c r="A20" s="32"/>
      <c r="B20" s="46"/>
      <c r="C20" s="7"/>
      <c r="D20" s="11"/>
      <c r="E20" s="7"/>
      <c r="F20" s="9"/>
      <c r="G20" s="90" t="s">
        <v>58</v>
      </c>
      <c r="H20" s="91" t="s">
        <v>19</v>
      </c>
      <c r="I20" s="92">
        <v>65</v>
      </c>
      <c r="J20" s="93" t="s">
        <v>45</v>
      </c>
      <c r="K20" s="94">
        <v>26040</v>
      </c>
      <c r="L20" s="95">
        <v>12</v>
      </c>
      <c r="M20" s="96">
        <f t="shared" si="1"/>
        <v>312480</v>
      </c>
      <c r="N20" s="97">
        <f t="shared" si="2"/>
        <v>368726.39999999997</v>
      </c>
      <c r="O20" s="32"/>
      <c r="P20" s="32"/>
      <c r="Q20" s="41"/>
      <c r="R20" s="43"/>
      <c r="S20" s="34"/>
      <c r="T20" s="36"/>
    </row>
    <row r="21" spans="1:20" ht="15.75" x14ac:dyDescent="0.2">
      <c r="A21" s="66" t="s">
        <v>59</v>
      </c>
      <c r="B21" s="57"/>
      <c r="C21" s="57"/>
      <c r="D21" s="57"/>
      <c r="E21" s="57"/>
      <c r="F21" s="57"/>
      <c r="G21" s="57"/>
      <c r="H21" s="57"/>
      <c r="I21" s="57"/>
      <c r="J21" s="57"/>
      <c r="K21" s="57"/>
      <c r="L21" s="57"/>
      <c r="M21" s="57"/>
      <c r="N21" s="57"/>
      <c r="O21" s="57"/>
      <c r="P21" s="57"/>
      <c r="Q21" s="57"/>
      <c r="R21" s="57"/>
      <c r="S21" s="57"/>
      <c r="T21" s="86"/>
    </row>
    <row r="22" spans="1:20" s="100" customFormat="1" ht="15" customHeight="1" x14ac:dyDescent="0.2">
      <c r="A22" s="73" t="s">
        <v>70</v>
      </c>
      <c r="B22" s="98"/>
      <c r="C22" s="98"/>
      <c r="D22" s="98"/>
      <c r="E22" s="98"/>
      <c r="F22" s="98"/>
      <c r="G22" s="98"/>
      <c r="H22" s="98"/>
      <c r="I22" s="98"/>
      <c r="J22" s="98"/>
      <c r="K22" s="98"/>
      <c r="L22" s="98"/>
      <c r="M22" s="98"/>
      <c r="N22" s="98"/>
      <c r="O22" s="98"/>
      <c r="P22" s="98"/>
      <c r="Q22" s="98"/>
      <c r="R22" s="98"/>
      <c r="S22" s="98"/>
      <c r="T22" s="99"/>
    </row>
    <row r="23" spans="1:20" ht="60" x14ac:dyDescent="0.2">
      <c r="A23" s="31">
        <v>4</v>
      </c>
      <c r="B23" s="29" t="s">
        <v>60</v>
      </c>
      <c r="C23" s="6" t="s">
        <v>61</v>
      </c>
      <c r="D23" s="10">
        <v>2440132957</v>
      </c>
      <c r="E23" s="6" t="s">
        <v>26</v>
      </c>
      <c r="F23" s="8" t="s">
        <v>62</v>
      </c>
      <c r="G23" s="13" t="s">
        <v>63</v>
      </c>
      <c r="H23" s="13" t="s">
        <v>19</v>
      </c>
      <c r="I23" s="13">
        <v>100</v>
      </c>
      <c r="J23" s="13" t="s">
        <v>29</v>
      </c>
      <c r="K23" s="13">
        <v>450</v>
      </c>
      <c r="L23" s="13">
        <v>200</v>
      </c>
      <c r="M23" s="13">
        <f>K23*L23</f>
        <v>90000</v>
      </c>
      <c r="N23" s="13">
        <f>M23*1.18</f>
        <v>106200</v>
      </c>
      <c r="O23" s="31" t="s">
        <v>64</v>
      </c>
      <c r="P23" s="31" t="s">
        <v>27</v>
      </c>
      <c r="Q23" s="40"/>
      <c r="R23" s="42" t="s">
        <v>65</v>
      </c>
      <c r="S23" s="33" t="s">
        <v>37</v>
      </c>
      <c r="T23" s="35" t="s">
        <v>21</v>
      </c>
    </row>
    <row r="24" spans="1:20" ht="38.25" customHeight="1" x14ac:dyDescent="0.2">
      <c r="A24" s="48"/>
      <c r="B24" s="30"/>
      <c r="C24" s="7"/>
      <c r="D24" s="11"/>
      <c r="E24" s="7"/>
      <c r="F24" s="9"/>
      <c r="G24" s="13" t="s">
        <v>63</v>
      </c>
      <c r="H24" s="13" t="s">
        <v>19</v>
      </c>
      <c r="I24" s="13">
        <v>100</v>
      </c>
      <c r="J24" s="13" t="s">
        <v>20</v>
      </c>
      <c r="K24" s="13">
        <v>15000</v>
      </c>
      <c r="L24" s="13">
        <v>1</v>
      </c>
      <c r="M24" s="13">
        <f>K24*L24</f>
        <v>15000</v>
      </c>
      <c r="N24" s="13">
        <f t="shared" ref="N24" si="3">M24*1.18</f>
        <v>17700</v>
      </c>
      <c r="O24" s="32"/>
      <c r="P24" s="32"/>
      <c r="Q24" s="41"/>
      <c r="R24" s="43"/>
      <c r="S24" s="34"/>
      <c r="T24" s="101"/>
    </row>
    <row r="25" spans="1:20" ht="15.75" x14ac:dyDescent="0.2">
      <c r="A25" s="65" t="s">
        <v>66</v>
      </c>
      <c r="B25" s="37"/>
      <c r="C25" s="37"/>
      <c r="D25" s="37"/>
      <c r="E25" s="37"/>
      <c r="F25" s="37"/>
      <c r="G25" s="37"/>
      <c r="H25" s="37"/>
      <c r="I25" s="37"/>
      <c r="J25" s="37"/>
      <c r="K25" s="37"/>
      <c r="L25" s="37"/>
      <c r="M25" s="37"/>
      <c r="N25" s="37"/>
      <c r="O25" s="37"/>
      <c r="P25" s="37"/>
      <c r="Q25" s="37"/>
      <c r="R25" s="37"/>
      <c r="S25" s="38"/>
      <c r="T25" s="12"/>
    </row>
    <row r="26" spans="1:20" ht="15.75" x14ac:dyDescent="0.2">
      <c r="A26" s="67" t="s">
        <v>22</v>
      </c>
      <c r="B26" s="49"/>
      <c r="C26" s="49"/>
      <c r="D26" s="49"/>
      <c r="E26" s="49"/>
      <c r="F26" s="49"/>
      <c r="G26" s="49"/>
      <c r="H26" s="49"/>
      <c r="I26" s="49"/>
      <c r="J26" s="49"/>
      <c r="K26" s="49"/>
      <c r="L26" s="49"/>
      <c r="M26" s="49"/>
      <c r="N26" s="49"/>
      <c r="O26" s="49"/>
      <c r="P26" s="49"/>
      <c r="Q26" s="49"/>
      <c r="R26" s="49"/>
      <c r="S26" s="49"/>
      <c r="T26" s="12"/>
    </row>
    <row r="27" spans="1:20" ht="15.75" customHeight="1" x14ac:dyDescent="0.2">
      <c r="A27" s="39"/>
      <c r="B27" s="39"/>
      <c r="C27" s="39"/>
      <c r="D27" s="39"/>
      <c r="E27" s="39"/>
      <c r="F27" s="39"/>
      <c r="G27" s="39"/>
      <c r="H27" s="39"/>
      <c r="I27" s="39"/>
      <c r="J27" s="39"/>
      <c r="K27" s="39"/>
      <c r="L27"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2025-12-17T11:38:05Z</dcterms:created>
  <dcterms:modified xsi:type="dcterms:W3CDTF">2025-12-17T12:17:05Z</dcterms:modified>
</cp:coreProperties>
</file>