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Users\liront\AppData\Local\Microsoft\Windows\INetCache\Content.Outlook\1ATNAM6Y\"/>
    </mc:Choice>
  </mc:AlternateContent>
  <xr:revisionPtr revIDLastSave="0" documentId="8_{07240DA7-54D3-4DD0-9FFD-431930783348}" xr6:coauthVersionLast="47" xr6:coauthVersionMax="47" xr10:uidLastSave="{00000000-0000-0000-0000-000000000000}"/>
  <bookViews>
    <workbookView xWindow="-120" yWindow="-120" windowWidth="29040" windowHeight="15720" xr2:uid="{9D25F6DC-2AC7-4183-8740-F85CF97AAD0C}"/>
  </bookViews>
  <sheets>
    <sheet name="גיליון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0" i="1" l="1"/>
  <c r="N30" i="1" s="1"/>
  <c r="M29" i="1"/>
  <c r="N29" i="1" s="1"/>
  <c r="M28" i="1"/>
  <c r="N28" i="1" s="1"/>
  <c r="R28" i="1" s="1"/>
  <c r="M25" i="1"/>
  <c r="N25" i="1" s="1"/>
  <c r="M24" i="1"/>
  <c r="N24" i="1" s="1"/>
  <c r="M23" i="1"/>
  <c r="N23" i="1" s="1"/>
  <c r="M22" i="1"/>
  <c r="N22" i="1" s="1"/>
  <c r="M21" i="1"/>
  <c r="N21" i="1" s="1"/>
  <c r="M20" i="1"/>
  <c r="N20" i="1" s="1"/>
  <c r="M19" i="1"/>
  <c r="N19" i="1" s="1"/>
  <c r="R19" i="1" s="1"/>
  <c r="M16" i="1"/>
  <c r="N16" i="1" s="1"/>
  <c r="R16" i="1" s="1"/>
  <c r="M13" i="1"/>
  <c r="N13" i="1" s="1"/>
  <c r="M12" i="1"/>
  <c r="N12" i="1" s="1"/>
  <c r="M11" i="1"/>
  <c r="N11" i="1" s="1"/>
  <c r="R11" i="1" s="1"/>
  <c r="M8" i="1"/>
  <c r="N8" i="1" s="1"/>
  <c r="R8" i="1" s="1"/>
  <c r="M5" i="1"/>
  <c r="N5" i="1" s="1"/>
  <c r="R5" i="1" s="1"/>
</calcChain>
</file>

<file path=xl/sharedStrings.xml><?xml version="1.0" encoding="utf-8"?>
<sst xmlns="http://schemas.openxmlformats.org/spreadsheetml/2006/main" count="123" uniqueCount="86">
  <si>
    <t>פרוטוקול   ועדת התקשרויות מס' 2026-4   תאריך : 5/2/2026</t>
  </si>
  <si>
    <t>חברי הועדה :מירב הלפמן - מנכ"לית העירייה, רו"ח איילת נהרי עובד , עו"ד ענת סמסונוב - לשכה משפטית. רחלי רם - רכזת הוועדה.     משתתפים -מנהלים רלוונטים לבקשות.</t>
  </si>
  <si>
    <t>שם הפרויקט/העבודה</t>
  </si>
  <si>
    <t>המזמין</t>
  </si>
  <si>
    <t>סעיף תקציבי</t>
  </si>
  <si>
    <t>תחום התקשרות</t>
  </si>
  <si>
    <t xml:space="preserve">אגף המזמין </t>
  </si>
  <si>
    <t>שם המציע</t>
  </si>
  <si>
    <t>מאגר יועצים</t>
  </si>
  <si>
    <t>ציון סופי</t>
  </si>
  <si>
    <t>סוג יח' לחישוב שכ"ט</t>
  </si>
  <si>
    <t>מחיר ליח' שכ"ט</t>
  </si>
  <si>
    <t>כמות יח'</t>
  </si>
  <si>
    <t>סכום כולל לפני מע"מ (שדה מחושב- לא לגעת)</t>
  </si>
  <si>
    <t>סכום כולל בתוספת מע"מ (שדה מחושב- לא לגעת)</t>
  </si>
  <si>
    <t>החלטת ועדה</t>
  </si>
  <si>
    <t>הערות להחלטה</t>
  </si>
  <si>
    <t>אחוז הנחה מבוקש</t>
  </si>
  <si>
    <t>סה"כ שכ"ט מירבי מאושר להתקשרות  (כולל מע"מ)</t>
  </si>
  <si>
    <t>תאריך בקשה</t>
  </si>
  <si>
    <t>סטטוס טיפול</t>
  </si>
  <si>
    <t xml:space="preserve">      החלטה מס'  2026-4.1              </t>
  </si>
  <si>
    <t>יועץ אדריכל להכנת תכנית השקיה ונטיעת עצים</t>
  </si>
  <si>
    <t>מוטי מורי
מנהל הפארק העירוני</t>
  </si>
  <si>
    <t>אדריכל נוף</t>
  </si>
  <si>
    <t>חזות העיר</t>
  </si>
  <si>
    <t>ליאור וולף</t>
  </si>
  <si>
    <t>כן</t>
  </si>
  <si>
    <t>סכום לפרויקט</t>
  </si>
  <si>
    <t>אושרה ההצעה לפי סעיף 3.20 לנוהל התקשרויות</t>
  </si>
  <si>
    <t xml:space="preserve">אושר פה אחד </t>
  </si>
  <si>
    <t xml:space="preserve"> </t>
  </si>
  <si>
    <t>נא לפנות ללשכה המשפטית להכנת חוזה</t>
  </si>
  <si>
    <t>נדרש המשך עבודה ליועץ  ליאור וולף  בשייפארק הכנת תוכניות מפורטות למערכות ההשקיה  ונטיעת עצים הכוללות פרטי ביצוע,מפרט טכני  ושתילה
.כתבי כמויות ואומדן תקציבי לביצוע פיקוח עליון – עד 3 ביקורים היועץ אושר בועדת התקשרויות 2025-25 בתאריך 31.7.25 לצורך סיור בשייפארק להבנת הצרכים במקום. והחלפתו בשלב זה לא עולה בקנה אחד עם האינטרסים של העירייה. 
מדובר בהצעת יחיד הואיל והיועץ החל את עבודתו כסיור בשייפארק להבנת הצרכים במקום והמשך עבודותו נדרשת.</t>
  </si>
  <si>
    <t xml:space="preserve">      החלטה מס'  2026-4.2              </t>
  </si>
  <si>
    <t>קלינאית תקשורת - איתור מוקדם</t>
  </si>
  <si>
    <t>שנהב אופיר- מנהלת מחלקת גיל הרך</t>
  </si>
  <si>
    <t>יעוץ חינוכי</t>
  </si>
  <si>
    <t>חינוך</t>
  </si>
  <si>
    <t>אלונה סופי</t>
  </si>
  <si>
    <t>סכום שעתי</t>
  </si>
  <si>
    <t xml:space="preserve">מערך האיתור והיעוץ שלנו כולל מדריכות חינוכיות ופסיכולוגיות, עקב צורך שהתגלה במעונות היום, אנחנו רואים צורך בקלינאית בתקשורת 
הערות המזמין:ה חוק הפיקוח שאושר בינואר 2022, הכניס את גילאי לידה- שלוש תחת משרד החינוך. החוק דורש כי כל מעון יום יקבל הדרכה של מינימום של 4 שעות.
 הרשות שלנו החל משנת תשפ"ג לקחה תחתיה את מערך ההדרכה, ובשלוש השנים האחרונות מפעילה מערך זה.  משרד החינוך מתקצב את שעות ההדרכה ואת תשלום המדריכות החינוכיות הוא ממן את מערך זה ומחזיר את כל ההוצאות על מערך זה 
. בנוסף בשנתיים האחרונות משרד החינוך אישר להכניס איתור מוקדם לעיכוב התפתחותי </t>
  </si>
  <si>
    <t xml:space="preserve">      החלטה מס'  2025-4.3    </t>
  </si>
  <si>
    <t>יעוץ משפטי בתחום דיני העבודה</t>
  </si>
  <si>
    <t>יועמ"ש עו"ד אלון בן זקן</t>
  </si>
  <si>
    <t>יעוץ משפטי</t>
  </si>
  <si>
    <t>יועמ"ש</t>
  </si>
  <si>
    <t>ד"ר פישר משרד עו"ד</t>
  </si>
  <si>
    <t>אושרה ההצעה עם הציון המשוקלל הגבוה ביותר</t>
  </si>
  <si>
    <t>אושר בסבב מיילים</t>
  </si>
  <si>
    <t xml:space="preserve">פריש שפרבר משרד עורכי דין </t>
  </si>
  <si>
    <t>דרור גל ורעות שגיב משרד עורכי דין</t>
  </si>
  <si>
    <t>יעוץ משפטי המחייב ידע מקצועי ויחסי אמון.מבקש לאשר את המציע בעל הציון הגבוה ביותר - משרד עורכי דין ד"ר פישר</t>
  </si>
  <si>
    <t xml:space="preserve">      החלטה מס'  2026-4.4               </t>
  </si>
  <si>
    <r>
      <rPr>
        <b/>
        <sz val="12"/>
        <rFont val="Arial"/>
        <family val="2"/>
      </rPr>
      <t>הגדלה-</t>
    </r>
    <r>
      <rPr>
        <sz val="12"/>
        <rFont val="Arial"/>
        <family val="2"/>
      </rPr>
      <t xml:space="preserve"> יועץ דשא </t>
    </r>
  </si>
  <si>
    <t>מנהל האצטדיון אדי שיינין</t>
  </si>
  <si>
    <t>יועץ דשא</t>
  </si>
  <si>
    <t>רשות הספורט</t>
  </si>
  <si>
    <t>ש.ר בנימינה- רונן שמואלביץ</t>
  </si>
  <si>
    <t>סכום חודשי</t>
  </si>
  <si>
    <t>אושרה ההצעה להגדלה לפי סעיף 3.21 לנוהל התקשרויות</t>
  </si>
  <si>
    <t xml:space="preserve">נפלה טעות בסכום  הבקשה הועברה בקשה מעודכנת בסבב מיילים </t>
  </si>
  <si>
    <t>נדרשת הגדלה מס' 1 ליועץ דשא לאצטדיון העירוני לשנה נוספת, החלפתו לא עומדת באינטרסים של העיריה.ביציאה  להצעות מחיר אנו נתקלים בקושי רב. פעם אחרונה הגישו רק 2 הצעות מחיר. ש.ר בנימינה תמיד הזול מבינהם ועובד אצלנו שנים. אנו מרוצים משרותי וממקצועיותו.</t>
  </si>
  <si>
    <t xml:space="preserve">      החלטה מס'  2026-4.5              </t>
  </si>
  <si>
    <t xml:space="preserve">ישום קול קורא פרק א3 של המשרד להגנת הסביבה </t>
  </si>
  <si>
    <t xml:space="preserve">זוהר קראווני
מנהלת מדור חינוך לקיימות </t>
  </si>
  <si>
    <t>יעוץ סביבתי</t>
  </si>
  <si>
    <t>קיימות וחדשנות</t>
  </si>
  <si>
    <t xml:space="preserve">המועצה לישראל יפה </t>
  </si>
  <si>
    <t xml:space="preserve">חמיה לצמוח ביחד - אורית רוט </t>
  </si>
  <si>
    <t xml:space="preserve">צעד ירוק </t>
  </si>
  <si>
    <t xml:space="preserve">הרשת ירוקה </t>
  </si>
  <si>
    <t xml:space="preserve">אפרת אשכנזי </t>
  </si>
  <si>
    <t xml:space="preserve">קומיוניטי </t>
  </si>
  <si>
    <t xml:space="preserve">טבעי להיות אני </t>
  </si>
  <si>
    <t>לצורך יישום הקול הקורא נדרש יועץ מקצועי אשר יהיה אחראי על תכנון, ליווי וביצוע הקול הקורא של המשרד להגנת הסביבה, שבו זכתה הרשות.
היקף הפעילות כולל העברת תכנית חינוכית בנושא מגוון מינים מקומי ב־15 כיתות ב־5 בתי ספר, הדרכות לצוותי החינוך בחדרי מורים, וכן הדרכות ופעילויות במרחב העירוני, בדגש על פעילות בגינות קהילתיות
התקבלו  7 הצעות מחיר עבור ניהול וישום הקול קורא שזכינו בו מטעם המשרד להגנת הסביבה. 
המועצה לישראל יפה הגישו את הצעת המחיר הנמוכה ביותר ולכן החלטנו לבחור בהם..</t>
  </si>
  <si>
    <t xml:space="preserve">      החלטה מס'  2026-4.6    </t>
  </si>
  <si>
    <t>סקר ומיפוי שטחי גינון להקצעת מים</t>
  </si>
  <si>
    <t>צחי מזרחי מנהל אגף חוזת העיר</t>
  </si>
  <si>
    <t>יועץ השקייה</t>
  </si>
  <si>
    <t>גרין-ברג</t>
  </si>
  <si>
    <t>לא</t>
  </si>
  <si>
    <t>פתילת המדבר בע"מ</t>
  </si>
  <si>
    <t>אלקובי שי</t>
  </si>
  <si>
    <t>נדרש יועץ לביצוע סקר שטחי גינון ציבוריים להקצעת מים מרשות המים.התקבלו 3 הצעות מחיר ונבחר גרין ברג, הבקשה הופנתה לבעלי מקצוע בתחום כדי להעביר בקשה לרשות המים הקצעת מים לגינון.</t>
  </si>
  <si>
    <t>הרינו מאשרים כי כל הנושאים מועלים מאושרים כפטורים ממכרז לפי תקנה 3(8) לתקנות העיריות (מכרזים) תשמ"ח-1987 וכי הועדה סבורה כי אין להם עדיפות למכרז פומבי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</si>
</sst>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quot;₪&quot;\ #,##0"/>
    <numFmt numFmtId="165" formatCode="&quot;₪&quot;\ #,##0.00"/>
  </numFmts>
  <fonts count="12" x14ac:knownFonts="1">
    <font>
      <sz val="11"/>
      <color theme="1"/>
      <name val="Arial"/>
      <family val="2"/>
      <charset val="177"/>
      <scheme val="minor"/>
    </font>
    <font>
      <sz val="11"/>
      <color theme="1"/>
      <name val="Arial"/>
      <family val="2"/>
      <charset val="177"/>
      <scheme val="minor"/>
    </font>
    <font>
      <sz val="11"/>
      <color rgb="FF9C0006"/>
      <name val="Arial"/>
      <family val="2"/>
      <charset val="177"/>
      <scheme val="minor"/>
    </font>
    <font>
      <sz val="11"/>
      <color rgb="FF9C5700"/>
      <name val="Arial"/>
      <family val="2"/>
      <charset val="177"/>
      <scheme val="minor"/>
    </font>
    <font>
      <sz val="12"/>
      <color theme="1"/>
      <name val="Arial"/>
      <family val="2"/>
      <scheme val="minor"/>
    </font>
    <font>
      <b/>
      <sz val="16"/>
      <name val="Arial"/>
      <family val="2"/>
    </font>
    <font>
      <b/>
      <sz val="12"/>
      <name val="Arial"/>
      <family val="2"/>
    </font>
    <font>
      <sz val="12"/>
      <name val="Arial"/>
      <family val="2"/>
    </font>
    <font>
      <sz val="12"/>
      <name val="Arial"/>
      <family val="2"/>
      <scheme val="minor"/>
    </font>
    <font>
      <b/>
      <sz val="12"/>
      <name val="Arial"/>
      <family val="2"/>
      <scheme val="minor"/>
    </font>
    <font>
      <sz val="11"/>
      <color rgb="FF000000"/>
      <name val="Calibri"/>
      <family val="2"/>
    </font>
    <font>
      <b/>
      <sz val="12"/>
      <color theme="1"/>
      <name val="Arial"/>
      <family val="2"/>
      <scheme val="minor"/>
    </font>
  </fonts>
  <fills count="9">
    <fill>
      <patternFill patternType="none"/>
    </fill>
    <fill>
      <patternFill patternType="gray125"/>
    </fill>
    <fill>
      <patternFill patternType="solid">
        <fgColor rgb="FFFFC7CE"/>
      </patternFill>
    </fill>
    <fill>
      <patternFill patternType="solid">
        <fgColor rgb="FFFFEB9C"/>
      </patternFill>
    </fill>
    <fill>
      <patternFill patternType="solid">
        <fgColor theme="0" tint="-0.14999847407452621"/>
        <bgColor indexed="64"/>
      </patternFill>
    </fill>
    <fill>
      <patternFill patternType="solid">
        <fgColor theme="2"/>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cellStyleXfs>
  <cellXfs count="103">
    <xf numFmtId="0" fontId="0" fillId="0" borderId="0" xfId="0"/>
    <xf numFmtId="0" fontId="4" fillId="0" borderId="0" xfId="0" applyFont="1"/>
    <xf numFmtId="0" fontId="6" fillId="0" borderId="1" xfId="0" applyFont="1" applyBorder="1" applyAlignment="1">
      <alignment horizontal="center" vertical="center" wrapText="1" readingOrder="2"/>
    </xf>
    <xf numFmtId="164" fontId="6" fillId="0" borderId="1" xfId="0" applyNumberFormat="1" applyFont="1" applyBorder="1" applyAlignment="1">
      <alignment horizontal="center" vertical="center" wrapText="1" readingOrder="2"/>
    </xf>
    <xf numFmtId="164" fontId="6" fillId="0" borderId="1" xfId="0" applyNumberFormat="1" applyFont="1" applyBorder="1" applyAlignment="1">
      <alignment vertical="center" wrapText="1" readingOrder="2"/>
    </xf>
    <xf numFmtId="164" fontId="6" fillId="0" borderId="1" xfId="0" applyNumberFormat="1" applyFont="1" applyBorder="1" applyAlignment="1">
      <alignment horizontal="right" vertical="center" wrapText="1" readingOrder="2"/>
    </xf>
    <xf numFmtId="0" fontId="4" fillId="0" borderId="0" xfId="0" applyFont="1" applyAlignment="1">
      <alignment wrapText="1"/>
    </xf>
    <xf numFmtId="0" fontId="6" fillId="0" borderId="5" xfId="0" applyFont="1" applyBorder="1" applyAlignment="1">
      <alignment horizontal="center" vertical="center" readingOrder="2"/>
    </xf>
    <xf numFmtId="0" fontId="7" fillId="0" borderId="1" xfId="0" applyFont="1" applyBorder="1" applyAlignment="1">
      <alignment vertical="center" wrapText="1" readingOrder="2"/>
    </xf>
    <xf numFmtId="0" fontId="7" fillId="0" borderId="6" xfId="0" applyFont="1" applyBorder="1" applyAlignment="1">
      <alignment horizontal="center" vertical="center" wrapText="1" readingOrder="2"/>
    </xf>
    <xf numFmtId="0" fontId="4" fillId="0" borderId="1" xfId="1" applyNumberFormat="1" applyFont="1" applyFill="1" applyBorder="1" applyAlignment="1">
      <alignment vertical="center" wrapText="1" readingOrder="2"/>
    </xf>
    <xf numFmtId="3" fontId="7" fillId="0" borderId="6" xfId="0" applyNumberFormat="1" applyFont="1" applyBorder="1" applyAlignment="1">
      <alignment horizontal="center" vertical="center" wrapText="1" readingOrder="2"/>
    </xf>
    <xf numFmtId="0" fontId="7" fillId="6" borderId="1" xfId="0" applyFont="1" applyFill="1" applyBorder="1" applyAlignment="1">
      <alignment horizontal="center" vertical="center" wrapText="1" readingOrder="2"/>
    </xf>
    <xf numFmtId="0" fontId="8" fillId="6" borderId="1" xfId="3" applyNumberFormat="1" applyFont="1" applyFill="1" applyBorder="1" applyAlignment="1">
      <alignment horizontal="center" vertical="center" wrapText="1" readingOrder="2"/>
    </xf>
    <xf numFmtId="3" fontId="7" fillId="6" borderId="1" xfId="0" applyNumberFormat="1" applyFont="1" applyFill="1" applyBorder="1" applyAlignment="1">
      <alignment horizontal="center" vertical="center" wrapText="1" readingOrder="2"/>
    </xf>
    <xf numFmtId="165" fontId="7" fillId="6" borderId="1" xfId="0" applyNumberFormat="1" applyFont="1" applyFill="1" applyBorder="1" applyAlignment="1">
      <alignment horizontal="center" vertical="center" wrapText="1" readingOrder="2"/>
    </xf>
    <xf numFmtId="165" fontId="8" fillId="6" borderId="1" xfId="2" applyNumberFormat="1" applyFont="1" applyFill="1" applyBorder="1" applyAlignment="1">
      <alignment horizontal="center" vertical="center" wrapText="1" readingOrder="2"/>
    </xf>
    <xf numFmtId="165" fontId="8" fillId="6" borderId="1" xfId="3" applyNumberFormat="1" applyFont="1" applyFill="1" applyBorder="1" applyAlignment="1">
      <alignment horizontal="center" vertical="center" wrapText="1" readingOrder="2"/>
    </xf>
    <xf numFmtId="0" fontId="6" fillId="0" borderId="6" xfId="0" applyFont="1" applyBorder="1" applyAlignment="1">
      <alignment horizontal="center" vertical="center" wrapText="1" readingOrder="2"/>
    </xf>
    <xf numFmtId="0" fontId="8" fillId="0" borderId="6" xfId="0" applyFont="1" applyBorder="1" applyAlignment="1">
      <alignment horizontal="center" readingOrder="2"/>
    </xf>
    <xf numFmtId="164" fontId="6" fillId="7" borderId="6" xfId="0" applyNumberFormat="1" applyFont="1" applyFill="1" applyBorder="1" applyAlignment="1">
      <alignment horizontal="center" vertical="center" wrapText="1" readingOrder="2"/>
    </xf>
    <xf numFmtId="14" fontId="4" fillId="0" borderId="6" xfId="0" applyNumberFormat="1" applyFont="1" applyBorder="1" applyAlignment="1">
      <alignment horizontal="center" vertical="center" wrapText="1" readingOrder="2"/>
    </xf>
    <xf numFmtId="0" fontId="4" fillId="0" borderId="6" xfId="0" applyFont="1" applyBorder="1" applyAlignment="1">
      <alignment horizontal="center" vertical="center" wrapText="1"/>
    </xf>
    <xf numFmtId="1" fontId="8" fillId="6" borderId="1" xfId="2" applyNumberFormat="1" applyFont="1" applyFill="1" applyBorder="1" applyAlignment="1">
      <alignment horizontal="center" vertical="center" wrapText="1" readingOrder="2"/>
    </xf>
    <xf numFmtId="0" fontId="8" fillId="0" borderId="1" xfId="2" applyFont="1" applyFill="1" applyBorder="1" applyAlignment="1">
      <alignment horizontal="center" vertical="center" wrapText="1" readingOrder="2"/>
    </xf>
    <xf numFmtId="0" fontId="7" fillId="0" borderId="1" xfId="0" applyFont="1" applyBorder="1" applyAlignment="1">
      <alignment horizontal="center" vertical="center" wrapText="1" readingOrder="2"/>
    </xf>
    <xf numFmtId="3" fontId="7" fillId="0" borderId="1" xfId="0" applyNumberFormat="1" applyFont="1" applyBorder="1" applyAlignment="1">
      <alignment horizontal="center" vertical="center" wrapText="1" readingOrder="2"/>
    </xf>
    <xf numFmtId="1" fontId="8" fillId="0" borderId="1" xfId="2" applyNumberFormat="1" applyFont="1" applyFill="1" applyBorder="1" applyAlignment="1">
      <alignment horizontal="center" vertical="center" wrapText="1" readingOrder="2"/>
    </xf>
    <xf numFmtId="165" fontId="7" fillId="0" borderId="1" xfId="0" applyNumberFormat="1" applyFont="1" applyBorder="1" applyAlignment="1">
      <alignment horizontal="center" vertical="center" wrapText="1" readingOrder="2"/>
    </xf>
    <xf numFmtId="0" fontId="8" fillId="0" borderId="1" xfId="3" applyNumberFormat="1" applyFont="1" applyFill="1" applyBorder="1" applyAlignment="1">
      <alignment horizontal="center" vertical="center" wrapText="1" readingOrder="2"/>
    </xf>
    <xf numFmtId="165" fontId="8" fillId="0" borderId="1" xfId="2" applyNumberFormat="1" applyFont="1" applyFill="1" applyBorder="1" applyAlignment="1">
      <alignment horizontal="center" vertical="center" wrapText="1" readingOrder="2"/>
    </xf>
    <xf numFmtId="165" fontId="8" fillId="0" borderId="1" xfId="3" applyNumberFormat="1" applyFont="1" applyFill="1" applyBorder="1" applyAlignment="1">
      <alignment horizontal="center" vertical="center" wrapText="1" readingOrder="2"/>
    </xf>
    <xf numFmtId="0" fontId="10" fillId="6" borderId="1" xfId="0" applyFont="1" applyFill="1" applyBorder="1" applyAlignment="1">
      <alignment wrapText="1"/>
    </xf>
    <xf numFmtId="0" fontId="10" fillId="0" borderId="1" xfId="0" applyFont="1" applyBorder="1" applyAlignment="1">
      <alignment wrapText="1"/>
    </xf>
    <xf numFmtId="164" fontId="6" fillId="7" borderId="0" xfId="0" applyNumberFormat="1" applyFont="1" applyFill="1" applyAlignment="1">
      <alignment horizontal="center" vertical="center" wrapText="1" readingOrder="2"/>
    </xf>
    <xf numFmtId="0" fontId="4" fillId="0" borderId="0" xfId="0" applyFont="1" applyAlignment="1">
      <alignment vertical="center"/>
    </xf>
    <xf numFmtId="0" fontId="11" fillId="0" borderId="0" xfId="0" applyFont="1"/>
    <xf numFmtId="0" fontId="4" fillId="0" borderId="0" xfId="0" applyFont="1" applyAlignment="1">
      <alignment readingOrder="2"/>
    </xf>
    <xf numFmtId="164" fontId="4" fillId="0" borderId="0" xfId="0" applyNumberFormat="1" applyFont="1" applyAlignment="1">
      <alignment readingOrder="2"/>
    </xf>
    <xf numFmtId="0" fontId="8" fillId="0" borderId="0" xfId="0" applyFont="1" applyAlignment="1">
      <alignment readingOrder="2"/>
    </xf>
    <xf numFmtId="0" fontId="8" fillId="0" borderId="0" xfId="0" applyFont="1" applyAlignment="1">
      <alignment vertical="center"/>
    </xf>
    <xf numFmtId="0" fontId="4" fillId="0" borderId="6" xfId="0" applyFont="1" applyBorder="1" applyAlignment="1">
      <alignment vertical="center" wrapText="1"/>
    </xf>
    <xf numFmtId="0" fontId="4" fillId="0" borderId="10" xfId="0" applyFont="1" applyBorder="1" applyAlignment="1">
      <alignment vertical="center" wrapText="1"/>
    </xf>
    <xf numFmtId="0" fontId="6" fillId="0" borderId="3" xfId="0" applyFont="1" applyBorder="1" applyAlignment="1">
      <alignment vertical="center" wrapText="1" readingOrder="2"/>
    </xf>
    <xf numFmtId="0" fontId="6" fillId="0" borderId="4" xfId="0" applyFont="1" applyBorder="1" applyAlignment="1">
      <alignment vertical="center" wrapText="1" readingOrder="2"/>
    </xf>
    <xf numFmtId="3" fontId="7" fillId="0" borderId="6" xfId="0" applyNumberFormat="1" applyFont="1" applyBorder="1" applyAlignment="1">
      <alignment vertical="center" wrapText="1" readingOrder="2"/>
    </xf>
    <xf numFmtId="3" fontId="7" fillId="0" borderId="10" xfId="0" applyNumberFormat="1" applyFont="1" applyBorder="1" applyAlignment="1">
      <alignment vertical="center" wrapText="1" readingOrder="2"/>
    </xf>
    <xf numFmtId="0" fontId="6" fillId="0" borderId="6" xfId="0" applyFont="1" applyBorder="1" applyAlignment="1">
      <alignment vertical="center" wrapText="1" readingOrder="2"/>
    </xf>
    <xf numFmtId="0" fontId="6" fillId="0" borderId="10" xfId="0" applyFont="1" applyBorder="1" applyAlignment="1">
      <alignment vertical="center" wrapText="1" readingOrder="2"/>
    </xf>
    <xf numFmtId="0" fontId="8" fillId="0" borderId="6" xfId="0" applyFont="1" applyBorder="1" applyAlignment="1">
      <alignment readingOrder="2"/>
    </xf>
    <xf numFmtId="0" fontId="8" fillId="0" borderId="10" xfId="0" applyFont="1" applyBorder="1" applyAlignment="1">
      <alignment readingOrder="2"/>
    </xf>
    <xf numFmtId="164" fontId="6" fillId="7" borderId="6" xfId="0" applyNumberFormat="1" applyFont="1" applyFill="1" applyBorder="1" applyAlignment="1">
      <alignment vertical="center" wrapText="1" readingOrder="2"/>
    </xf>
    <xf numFmtId="164" fontId="6" fillId="7" borderId="10" xfId="0" applyNumberFormat="1" applyFont="1" applyFill="1" applyBorder="1" applyAlignment="1">
      <alignment vertical="center" wrapText="1" readingOrder="2"/>
    </xf>
    <xf numFmtId="14" fontId="4" fillId="0" borderId="6" xfId="0" applyNumberFormat="1" applyFont="1" applyBorder="1" applyAlignment="1">
      <alignment vertical="center" wrapText="1" readingOrder="2"/>
    </xf>
    <xf numFmtId="14" fontId="4" fillId="0" borderId="10" xfId="0" applyNumberFormat="1" applyFont="1" applyBorder="1" applyAlignment="1">
      <alignment vertical="center" wrapText="1" readingOrder="2"/>
    </xf>
    <xf numFmtId="164" fontId="6" fillId="7" borderId="12" xfId="0" applyNumberFormat="1" applyFont="1" applyFill="1" applyBorder="1" applyAlignment="1">
      <alignment vertical="center" wrapText="1" readingOrder="2"/>
    </xf>
    <xf numFmtId="164" fontId="6" fillId="7" borderId="0" xfId="0" applyNumberFormat="1" applyFont="1" applyFill="1" applyAlignment="1">
      <alignment vertical="center" wrapText="1" readingOrder="2"/>
    </xf>
    <xf numFmtId="14" fontId="4" fillId="0" borderId="8" xfId="0" applyNumberFormat="1" applyFont="1" applyBorder="1" applyAlignment="1">
      <alignment vertical="center" wrapText="1" readingOrder="2"/>
    </xf>
    <xf numFmtId="0" fontId="4" fillId="0" borderId="8" xfId="0" applyFont="1" applyBorder="1" applyAlignment="1">
      <alignment vertical="center" wrapText="1"/>
    </xf>
    <xf numFmtId="49" fontId="6" fillId="5" borderId="2" xfId="0" applyNumberFormat="1" applyFont="1" applyFill="1" applyBorder="1" applyAlignment="1">
      <alignment vertical="center" readingOrder="2"/>
    </xf>
    <xf numFmtId="49" fontId="6" fillId="5" borderId="3" xfId="0" applyNumberFormat="1" applyFont="1" applyFill="1" applyBorder="1" applyAlignment="1">
      <alignment vertical="center" readingOrder="2"/>
    </xf>
    <xf numFmtId="49" fontId="6" fillId="5" borderId="4" xfId="0" applyNumberFormat="1" applyFont="1" applyFill="1" applyBorder="1" applyAlignment="1">
      <alignment vertical="center" readingOrder="2"/>
    </xf>
    <xf numFmtId="0" fontId="6" fillId="0" borderId="6" xfId="0" applyFont="1" applyBorder="1" applyAlignment="1">
      <alignment vertical="center" readingOrder="2"/>
    </xf>
    <xf numFmtId="0" fontId="6" fillId="0" borderId="10" xfId="0" applyFont="1" applyBorder="1" applyAlignment="1">
      <alignment vertical="center" readingOrder="2"/>
    </xf>
    <xf numFmtId="0" fontId="7" fillId="0" borderId="9" xfId="0" applyFont="1" applyBorder="1" applyAlignment="1">
      <alignment vertical="center" wrapText="1" readingOrder="2"/>
    </xf>
    <xf numFmtId="0" fontId="7" fillId="0" borderId="11" xfId="0" applyFont="1" applyBorder="1" applyAlignment="1">
      <alignment vertical="center" wrapText="1" readingOrder="2"/>
    </xf>
    <xf numFmtId="0" fontId="7" fillId="0" borderId="6" xfId="0" applyFont="1" applyBorder="1" applyAlignment="1">
      <alignment vertical="center" wrapText="1" readingOrder="2"/>
    </xf>
    <xf numFmtId="0" fontId="7" fillId="0" borderId="10" xfId="0" applyFont="1" applyBorder="1" applyAlignment="1">
      <alignment vertical="center" wrapText="1" readingOrder="2"/>
    </xf>
    <xf numFmtId="0" fontId="7" fillId="0" borderId="8" xfId="0" applyFont="1" applyBorder="1" applyAlignment="1">
      <alignment vertical="center" wrapText="1" readingOrder="2"/>
    </xf>
    <xf numFmtId="0" fontId="7" fillId="0" borderId="6" xfId="1" applyNumberFormat="1" applyFont="1" applyFill="1" applyBorder="1" applyAlignment="1">
      <alignment vertical="center" wrapText="1" readingOrder="2"/>
    </xf>
    <xf numFmtId="0" fontId="7" fillId="0" borderId="10" xfId="1" applyNumberFormat="1" applyFont="1" applyFill="1" applyBorder="1" applyAlignment="1">
      <alignment vertical="center" wrapText="1" readingOrder="2"/>
    </xf>
    <xf numFmtId="0" fontId="7" fillId="0" borderId="8" xfId="1" applyNumberFormat="1" applyFont="1" applyFill="1" applyBorder="1" applyAlignment="1">
      <alignment vertical="center" wrapText="1" readingOrder="2"/>
    </xf>
    <xf numFmtId="3" fontId="7" fillId="0" borderId="8" xfId="0" applyNumberFormat="1" applyFont="1" applyBorder="1" applyAlignment="1">
      <alignment vertical="center" wrapText="1" readingOrder="2"/>
    </xf>
    <xf numFmtId="0" fontId="6" fillId="0" borderId="8" xfId="0" applyFont="1" applyBorder="1" applyAlignment="1">
      <alignment vertical="center" wrapText="1" readingOrder="2"/>
    </xf>
    <xf numFmtId="0" fontId="8" fillId="0" borderId="8" xfId="0" applyFont="1" applyBorder="1" applyAlignment="1">
      <alignment readingOrder="2"/>
    </xf>
    <xf numFmtId="0" fontId="6" fillId="8" borderId="3" xfId="0" applyFont="1" applyFill="1" applyBorder="1" applyAlignment="1">
      <alignment vertical="center" readingOrder="2"/>
    </xf>
    <xf numFmtId="0" fontId="6" fillId="8" borderId="3" xfId="0" applyFont="1" applyFill="1" applyBorder="1" applyAlignment="1">
      <alignment vertical="center" wrapText="1" readingOrder="2"/>
    </xf>
    <xf numFmtId="0" fontId="6" fillId="8" borderId="4" xfId="0" applyFont="1" applyFill="1" applyBorder="1" applyAlignment="1">
      <alignment vertical="center" wrapText="1" readingOrder="2"/>
    </xf>
    <xf numFmtId="0" fontId="5" fillId="4" borderId="2" xfId="0" applyFont="1" applyFill="1" applyBorder="1" applyAlignment="1">
      <alignment vertical="center" readingOrder="2"/>
    </xf>
    <xf numFmtId="0" fontId="5" fillId="4" borderId="3" xfId="0" applyFont="1" applyFill="1" applyBorder="1" applyAlignment="1">
      <alignment vertical="center" readingOrder="2"/>
    </xf>
    <xf numFmtId="0" fontId="6" fillId="4" borderId="3" xfId="0" applyFont="1" applyFill="1" applyBorder="1" applyAlignment="1">
      <alignment vertical="center" wrapText="1" readingOrder="2"/>
    </xf>
    <xf numFmtId="0" fontId="6" fillId="0" borderId="2" xfId="0" applyFont="1" applyBorder="1" applyAlignment="1">
      <alignment vertical="center" readingOrder="2"/>
    </xf>
    <xf numFmtId="164" fontId="6" fillId="0" borderId="6" xfId="0" applyNumberFormat="1" applyFont="1" applyBorder="1" applyAlignment="1">
      <alignment horizontal="center" vertical="center" wrapText="1" readingOrder="2"/>
    </xf>
    <xf numFmtId="14" fontId="9" fillId="0" borderId="6" xfId="0" applyNumberFormat="1" applyFont="1" applyBorder="1" applyAlignment="1">
      <alignment horizontal="center" vertical="center" wrapText="1" readingOrder="2"/>
    </xf>
    <xf numFmtId="0" fontId="6" fillId="8" borderId="2" xfId="0" applyFont="1" applyFill="1" applyBorder="1" applyAlignment="1">
      <alignment vertical="center" readingOrder="2"/>
    </xf>
    <xf numFmtId="0" fontId="5" fillId="0" borderId="0" xfId="0" applyFont="1" applyFill="1" applyBorder="1" applyAlignment="1">
      <alignment vertical="center" readingOrder="2"/>
    </xf>
    <xf numFmtId="0" fontId="6" fillId="0" borderId="0" xfId="0" applyFont="1" applyFill="1" applyBorder="1" applyAlignment="1">
      <alignment vertical="center" wrapText="1" readingOrder="2"/>
    </xf>
    <xf numFmtId="0" fontId="6" fillId="4" borderId="12" xfId="0" applyFont="1" applyFill="1" applyBorder="1" applyAlignment="1">
      <alignment vertical="center" wrapText="1" readingOrder="2"/>
    </xf>
    <xf numFmtId="0" fontId="6" fillId="0" borderId="4" xfId="0" applyFont="1" applyBorder="1" applyAlignment="1">
      <alignment horizontal="center" vertical="center" wrapText="1" readingOrder="2"/>
    </xf>
    <xf numFmtId="0" fontId="6" fillId="4" borderId="9" xfId="0" applyFont="1" applyFill="1" applyBorder="1" applyAlignment="1">
      <alignment vertical="center" readingOrder="2"/>
    </xf>
    <xf numFmtId="49" fontId="6" fillId="5" borderId="13" xfId="0" applyNumberFormat="1" applyFont="1" applyFill="1" applyBorder="1" applyAlignment="1">
      <alignment vertical="center" readingOrder="2"/>
    </xf>
    <xf numFmtId="49" fontId="6" fillId="5" borderId="7" xfId="0" applyNumberFormat="1" applyFont="1" applyFill="1" applyBorder="1" applyAlignment="1">
      <alignment vertical="center" readingOrder="2"/>
    </xf>
    <xf numFmtId="0" fontId="4" fillId="0" borderId="2" xfId="0" applyFont="1" applyBorder="1" applyAlignment="1">
      <alignment vertical="center" readingOrder="2"/>
    </xf>
    <xf numFmtId="0" fontId="4" fillId="0" borderId="1" xfId="0" applyFont="1" applyBorder="1" applyAlignment="1">
      <alignment horizontal="center" vertical="center" wrapText="1"/>
    </xf>
    <xf numFmtId="0" fontId="9" fillId="8" borderId="1" xfId="0" applyFont="1" applyFill="1" applyBorder="1" applyAlignment="1">
      <alignment horizontal="center" vertical="center" wrapText="1" readingOrder="2"/>
    </xf>
    <xf numFmtId="1" fontId="8" fillId="0" borderId="6" xfId="2" applyNumberFormat="1" applyFont="1" applyFill="1" applyBorder="1" applyAlignment="1">
      <alignment horizontal="center" vertical="center" wrapText="1" readingOrder="2"/>
    </xf>
    <xf numFmtId="165" fontId="7" fillId="0" borderId="6" xfId="0" applyNumberFormat="1" applyFont="1" applyBorder="1" applyAlignment="1">
      <alignment horizontal="center" vertical="center" wrapText="1" readingOrder="2"/>
    </xf>
    <xf numFmtId="0" fontId="8" fillId="0" borderId="6" xfId="3" applyNumberFormat="1" applyFont="1" applyFill="1" applyBorder="1" applyAlignment="1">
      <alignment horizontal="center" vertical="center" wrapText="1" readingOrder="2"/>
    </xf>
    <xf numFmtId="165" fontId="8" fillId="0" borderId="6" xfId="2" applyNumberFormat="1" applyFont="1" applyFill="1" applyBorder="1" applyAlignment="1">
      <alignment horizontal="center" vertical="center" wrapText="1" readingOrder="2"/>
    </xf>
    <xf numFmtId="165" fontId="8" fillId="0" borderId="6" xfId="3" applyNumberFormat="1" applyFont="1" applyFill="1" applyBorder="1" applyAlignment="1">
      <alignment horizontal="center" vertical="center" wrapText="1" readingOrder="2"/>
    </xf>
    <xf numFmtId="49" fontId="6" fillId="5" borderId="14" xfId="0" applyNumberFormat="1" applyFont="1" applyFill="1" applyBorder="1" applyAlignment="1">
      <alignment vertical="center" readingOrder="2"/>
    </xf>
    <xf numFmtId="0" fontId="4" fillId="0" borderId="4" xfId="0" applyFont="1" applyBorder="1"/>
    <xf numFmtId="0" fontId="4" fillId="0" borderId="6" xfId="1" applyNumberFormat="1" applyFont="1" applyFill="1" applyBorder="1" applyAlignment="1">
      <alignment vertical="center" wrapText="1" readingOrder="2"/>
    </xf>
  </cellXfs>
  <cellStyles count="4">
    <cellStyle name="Comma" xfId="1" builtinId="3"/>
    <cellStyle name="Normal" xfId="0" builtinId="0"/>
    <cellStyle name="ניטראלי" xfId="3" builtinId="28"/>
    <cellStyle name="רע" xfId="2"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37FEA-012B-4D47-865F-4B27B7EEC5C6}">
  <dimension ref="A1:T32"/>
  <sheetViews>
    <sheetView rightToLeft="1" tabSelected="1" topLeftCell="A22" zoomScale="70" zoomScaleNormal="70" workbookViewId="0">
      <selection activeCell="E41" sqref="E41"/>
    </sheetView>
  </sheetViews>
  <sheetFormatPr defaultColWidth="8.75" defaultRowHeight="15" x14ac:dyDescent="0.2"/>
  <cols>
    <col min="1" max="1" width="4.25" style="35" customWidth="1"/>
    <col min="2" max="2" width="23.25" style="1" customWidth="1"/>
    <col min="3" max="3" width="11.25" style="1" customWidth="1"/>
    <col min="4" max="4" width="15" style="1" customWidth="1"/>
    <col min="5" max="5" width="11.25" style="1" customWidth="1"/>
    <col min="6" max="6" width="8.75" style="1"/>
    <col min="7" max="7" width="14.875" style="1" customWidth="1"/>
    <col min="8" max="8" width="7.25" style="1" customWidth="1"/>
    <col min="9" max="9" width="13.625" style="1" customWidth="1"/>
    <col min="10" max="10" width="20.125" style="1" customWidth="1"/>
    <col min="11" max="11" width="15.75" style="1" customWidth="1"/>
    <col min="12" max="12" width="19.5" style="1" customWidth="1"/>
    <col min="13" max="13" width="14.25" style="37" customWidth="1"/>
    <col min="14" max="14" width="16.25" style="38" customWidth="1"/>
    <col min="15" max="15" width="13.875" style="1" customWidth="1"/>
    <col min="16" max="16" width="22.5" style="39" customWidth="1"/>
    <col min="17" max="17" width="12.75" style="39" customWidth="1"/>
    <col min="18" max="19" width="15" style="39" customWidth="1"/>
    <col min="20" max="20" width="10.875" style="40" customWidth="1"/>
    <col min="21" max="16384" width="8.75" style="1"/>
  </cols>
  <sheetData>
    <row r="1" spans="1:20" ht="20.25" x14ac:dyDescent="0.2">
      <c r="A1" s="78" t="s">
        <v>0</v>
      </c>
      <c r="B1" s="79"/>
      <c r="C1" s="79"/>
      <c r="D1" s="79"/>
      <c r="E1" s="79"/>
      <c r="F1" s="79"/>
      <c r="G1" s="79"/>
      <c r="H1" s="79"/>
      <c r="I1" s="79"/>
      <c r="J1" s="79"/>
      <c r="K1" s="79"/>
      <c r="L1" s="85"/>
      <c r="M1" s="85"/>
      <c r="N1" s="85"/>
      <c r="O1" s="85"/>
      <c r="P1" s="85"/>
      <c r="Q1" s="85"/>
      <c r="R1" s="85"/>
      <c r="S1" s="85"/>
      <c r="T1" s="1"/>
    </row>
    <row r="2" spans="1:20" ht="15.75" customHeight="1" x14ac:dyDescent="0.2">
      <c r="A2" s="89" t="s">
        <v>1</v>
      </c>
      <c r="B2" s="87"/>
      <c r="C2" s="80"/>
      <c r="D2" s="80"/>
      <c r="E2" s="80"/>
      <c r="F2" s="80"/>
      <c r="G2" s="80"/>
      <c r="H2" s="80"/>
      <c r="I2" s="80"/>
      <c r="J2" s="80"/>
      <c r="K2" s="87"/>
      <c r="L2" s="86"/>
      <c r="M2" s="86"/>
      <c r="N2" s="86"/>
      <c r="O2" s="86"/>
      <c r="P2" s="86"/>
      <c r="Q2" s="86"/>
      <c r="R2" s="86"/>
      <c r="S2" s="86"/>
      <c r="T2" s="1"/>
    </row>
    <row r="3" spans="1:20" s="6" customFormat="1" ht="63" x14ac:dyDescent="0.2">
      <c r="A3" s="92"/>
      <c r="B3" s="88" t="s">
        <v>2</v>
      </c>
      <c r="C3" s="88" t="s">
        <v>3</v>
      </c>
      <c r="D3" s="2" t="s">
        <v>4</v>
      </c>
      <c r="E3" s="2" t="s">
        <v>5</v>
      </c>
      <c r="F3" s="2" t="s">
        <v>6</v>
      </c>
      <c r="G3" s="2" t="s">
        <v>7</v>
      </c>
      <c r="H3" s="2" t="s">
        <v>8</v>
      </c>
      <c r="I3" s="2" t="s">
        <v>9</v>
      </c>
      <c r="J3" s="2" t="s">
        <v>10</v>
      </c>
      <c r="K3" s="2" t="s">
        <v>11</v>
      </c>
      <c r="L3" s="3" t="s">
        <v>12</v>
      </c>
      <c r="M3" s="4" t="s">
        <v>13</v>
      </c>
      <c r="N3" s="5" t="s">
        <v>14</v>
      </c>
      <c r="O3" s="2" t="s">
        <v>15</v>
      </c>
      <c r="P3" s="2" t="s">
        <v>16</v>
      </c>
      <c r="Q3" s="2" t="s">
        <v>17</v>
      </c>
      <c r="R3" s="2" t="s">
        <v>18</v>
      </c>
      <c r="S3" s="2" t="s">
        <v>19</v>
      </c>
      <c r="T3" s="2" t="s">
        <v>20</v>
      </c>
    </row>
    <row r="4" spans="1:20" ht="15.75" x14ac:dyDescent="0.2">
      <c r="A4" s="90" t="s">
        <v>21</v>
      </c>
      <c r="B4" s="91"/>
      <c r="C4" s="60"/>
      <c r="D4" s="60"/>
      <c r="E4" s="60"/>
      <c r="F4" s="60"/>
      <c r="G4" s="60"/>
      <c r="H4" s="60"/>
      <c r="I4" s="60"/>
      <c r="J4" s="60"/>
      <c r="K4" s="60"/>
      <c r="L4" s="60"/>
      <c r="M4" s="60"/>
      <c r="N4" s="60"/>
      <c r="O4" s="60"/>
      <c r="P4" s="60"/>
      <c r="Q4" s="60"/>
      <c r="R4" s="60"/>
      <c r="S4" s="60"/>
      <c r="T4" s="61"/>
    </row>
    <row r="5" spans="1:20" ht="63" x14ac:dyDescent="0.2">
      <c r="A5" s="7">
        <v>1</v>
      </c>
      <c r="B5" s="8" t="s">
        <v>22</v>
      </c>
      <c r="C5" s="9" t="s">
        <v>23</v>
      </c>
      <c r="D5" s="10">
        <v>2770042761</v>
      </c>
      <c r="E5" s="9" t="s">
        <v>24</v>
      </c>
      <c r="F5" s="11" t="s">
        <v>25</v>
      </c>
      <c r="G5" s="12" t="s">
        <v>26</v>
      </c>
      <c r="H5" s="13" t="s">
        <v>27</v>
      </c>
      <c r="I5" s="13">
        <v>100</v>
      </c>
      <c r="J5" s="14" t="s">
        <v>28</v>
      </c>
      <c r="K5" s="15">
        <v>18000</v>
      </c>
      <c r="L5" s="13">
        <v>1</v>
      </c>
      <c r="M5" s="16">
        <f t="shared" ref="M5" si="0">K5*L5</f>
        <v>18000</v>
      </c>
      <c r="N5" s="17">
        <f>M5*1.18</f>
        <v>21240</v>
      </c>
      <c r="O5" s="18" t="s">
        <v>29</v>
      </c>
      <c r="P5" s="18" t="s">
        <v>30</v>
      </c>
      <c r="Q5" s="19"/>
      <c r="R5" s="20">
        <f>N5</f>
        <v>21240</v>
      </c>
      <c r="S5" s="21" t="s">
        <v>31</v>
      </c>
      <c r="T5" s="93" t="s">
        <v>32</v>
      </c>
    </row>
    <row r="6" spans="1:20" ht="15.75" customHeight="1" x14ac:dyDescent="0.2">
      <c r="A6" s="84" t="s">
        <v>33</v>
      </c>
      <c r="B6" s="76"/>
      <c r="C6" s="76"/>
      <c r="D6" s="76"/>
      <c r="E6" s="76"/>
      <c r="F6" s="76"/>
      <c r="G6" s="76"/>
      <c r="H6" s="76"/>
      <c r="I6" s="76"/>
      <c r="J6" s="76"/>
      <c r="K6" s="76"/>
      <c r="L6" s="76"/>
      <c r="M6" s="76"/>
      <c r="N6" s="76"/>
      <c r="O6" s="76"/>
      <c r="P6" s="76"/>
      <c r="Q6" s="76"/>
      <c r="R6" s="76"/>
      <c r="S6" s="77"/>
      <c r="T6" s="1"/>
    </row>
    <row r="7" spans="1:20" ht="15.75" x14ac:dyDescent="0.2">
      <c r="A7" s="59" t="s">
        <v>34</v>
      </c>
      <c r="B7" s="60"/>
      <c r="C7" s="60"/>
      <c r="D7" s="60"/>
      <c r="E7" s="60"/>
      <c r="F7" s="60"/>
      <c r="G7" s="60"/>
      <c r="H7" s="60"/>
      <c r="I7" s="60"/>
      <c r="J7" s="60"/>
      <c r="K7" s="60"/>
      <c r="L7" s="60"/>
      <c r="M7" s="60"/>
      <c r="N7" s="60"/>
      <c r="O7" s="60"/>
      <c r="P7" s="60"/>
      <c r="Q7" s="60"/>
      <c r="R7" s="60"/>
      <c r="S7" s="60"/>
      <c r="T7" s="61"/>
    </row>
    <row r="8" spans="1:20" ht="63" x14ac:dyDescent="0.2">
      <c r="A8" s="62">
        <v>2</v>
      </c>
      <c r="B8" s="8" t="s">
        <v>35</v>
      </c>
      <c r="C8" s="9" t="s">
        <v>36</v>
      </c>
      <c r="D8" s="10">
        <v>1812000752</v>
      </c>
      <c r="E8" s="9" t="s">
        <v>37</v>
      </c>
      <c r="F8" s="11" t="s">
        <v>38</v>
      </c>
      <c r="G8" s="12" t="s">
        <v>39</v>
      </c>
      <c r="H8" s="13"/>
      <c r="I8" s="13">
        <v>100</v>
      </c>
      <c r="J8" s="17" t="s">
        <v>40</v>
      </c>
      <c r="K8" s="15">
        <v>200</v>
      </c>
      <c r="L8" s="13">
        <v>150</v>
      </c>
      <c r="M8" s="17">
        <f>K8*L8</f>
        <v>30000</v>
      </c>
      <c r="N8" s="17">
        <f>M8*1.18</f>
        <v>35400</v>
      </c>
      <c r="O8" s="18" t="s">
        <v>29</v>
      </c>
      <c r="P8" s="18" t="s">
        <v>30</v>
      </c>
      <c r="Q8" s="19"/>
      <c r="R8" s="20">
        <f>N8</f>
        <v>35400</v>
      </c>
      <c r="S8" s="21" t="s">
        <v>31</v>
      </c>
      <c r="T8" s="94" t="s">
        <v>32</v>
      </c>
    </row>
    <row r="9" spans="1:20" ht="15.75" customHeight="1" x14ac:dyDescent="0.2">
      <c r="A9" s="81" t="s">
        <v>41</v>
      </c>
      <c r="B9" s="43"/>
      <c r="C9" s="43"/>
      <c r="D9" s="43"/>
      <c r="E9" s="43"/>
      <c r="F9" s="43"/>
      <c r="G9" s="43"/>
      <c r="H9" s="43"/>
      <c r="I9" s="43"/>
      <c r="J9" s="43"/>
      <c r="K9" s="43"/>
      <c r="L9" s="43"/>
      <c r="M9" s="43"/>
      <c r="N9" s="43"/>
      <c r="O9" s="43"/>
      <c r="P9" s="43"/>
      <c r="Q9" s="43"/>
      <c r="R9" s="43"/>
      <c r="S9" s="44"/>
      <c r="T9" s="1"/>
    </row>
    <row r="10" spans="1:20" ht="15.75" x14ac:dyDescent="0.2">
      <c r="A10" s="59" t="s">
        <v>42</v>
      </c>
      <c r="B10" s="60"/>
      <c r="C10" s="60"/>
      <c r="D10" s="60"/>
      <c r="E10" s="60"/>
      <c r="F10" s="60"/>
      <c r="G10" s="60"/>
      <c r="H10" s="60"/>
      <c r="I10" s="60"/>
      <c r="J10" s="60"/>
      <c r="K10" s="60"/>
      <c r="L10" s="60"/>
      <c r="M10" s="60"/>
      <c r="N10" s="60"/>
      <c r="O10" s="60"/>
      <c r="P10" s="60"/>
      <c r="Q10" s="60"/>
      <c r="R10" s="60"/>
      <c r="S10" s="60"/>
      <c r="T10" s="61"/>
    </row>
    <row r="11" spans="1:20" ht="30" customHeight="1" x14ac:dyDescent="0.2">
      <c r="A11" s="62">
        <v>3</v>
      </c>
      <c r="B11" s="64" t="s">
        <v>43</v>
      </c>
      <c r="C11" s="66" t="s">
        <v>44</v>
      </c>
      <c r="D11" s="69">
        <v>1617000581</v>
      </c>
      <c r="E11" s="66" t="s">
        <v>45</v>
      </c>
      <c r="F11" s="45" t="s">
        <v>46</v>
      </c>
      <c r="G11" s="12" t="s">
        <v>47</v>
      </c>
      <c r="H11" s="13" t="s">
        <v>27</v>
      </c>
      <c r="I11" s="14">
        <v>100</v>
      </c>
      <c r="J11" s="23" t="s">
        <v>40</v>
      </c>
      <c r="K11" s="15">
        <v>340</v>
      </c>
      <c r="L11" s="13">
        <v>300</v>
      </c>
      <c r="M11" s="17">
        <f>K11*L11</f>
        <v>102000</v>
      </c>
      <c r="N11" s="17">
        <f>M11*1.18</f>
        <v>120360</v>
      </c>
      <c r="O11" s="47" t="s">
        <v>48</v>
      </c>
      <c r="P11" s="47" t="s">
        <v>49</v>
      </c>
      <c r="Q11" s="49"/>
      <c r="R11" s="51">
        <f>N11</f>
        <v>120360</v>
      </c>
      <c r="S11" s="53" t="s">
        <v>31</v>
      </c>
      <c r="T11" s="41" t="s">
        <v>32</v>
      </c>
    </row>
    <row r="12" spans="1:20" ht="30" x14ac:dyDescent="0.2">
      <c r="A12" s="63"/>
      <c r="B12" s="65"/>
      <c r="C12" s="67"/>
      <c r="D12" s="70"/>
      <c r="E12" s="67"/>
      <c r="F12" s="46"/>
      <c r="G12" s="24" t="s">
        <v>50</v>
      </c>
      <c r="H12" s="25" t="s">
        <v>27</v>
      </c>
      <c r="I12" s="26">
        <v>90</v>
      </c>
      <c r="J12" s="27" t="s">
        <v>40</v>
      </c>
      <c r="K12" s="28">
        <v>400</v>
      </c>
      <c r="L12" s="29">
        <v>300</v>
      </c>
      <c r="M12" s="30">
        <f>K12*L12</f>
        <v>120000</v>
      </c>
      <c r="N12" s="31">
        <f t="shared" ref="N12:N13" si="1">M12*1.18</f>
        <v>141600</v>
      </c>
      <c r="O12" s="48"/>
      <c r="P12" s="48"/>
      <c r="Q12" s="50"/>
      <c r="R12" s="52"/>
      <c r="S12" s="54"/>
      <c r="T12" s="42"/>
    </row>
    <row r="13" spans="1:20" ht="45" x14ac:dyDescent="0.2">
      <c r="A13" s="63"/>
      <c r="B13" s="65"/>
      <c r="C13" s="67"/>
      <c r="D13" s="70"/>
      <c r="E13" s="67"/>
      <c r="F13" s="46"/>
      <c r="G13" s="9" t="s">
        <v>51</v>
      </c>
      <c r="H13" s="9" t="s">
        <v>27</v>
      </c>
      <c r="I13" s="11">
        <v>78</v>
      </c>
      <c r="J13" s="95" t="s">
        <v>40</v>
      </c>
      <c r="K13" s="96">
        <v>500</v>
      </c>
      <c r="L13" s="97">
        <v>300</v>
      </c>
      <c r="M13" s="98">
        <f>K13*L13</f>
        <v>150000</v>
      </c>
      <c r="N13" s="99">
        <f t="shared" si="1"/>
        <v>177000</v>
      </c>
      <c r="O13" s="48"/>
      <c r="P13" s="48"/>
      <c r="Q13" s="50"/>
      <c r="R13" s="52"/>
      <c r="S13" s="54"/>
      <c r="T13" s="42"/>
    </row>
    <row r="14" spans="1:20" ht="15.75" customHeight="1" x14ac:dyDescent="0.2">
      <c r="A14" s="81" t="s">
        <v>52</v>
      </c>
      <c r="B14" s="43"/>
      <c r="C14" s="43"/>
      <c r="D14" s="43"/>
      <c r="E14" s="43"/>
      <c r="F14" s="43"/>
      <c r="G14" s="43"/>
      <c r="H14" s="43"/>
      <c r="I14" s="43"/>
      <c r="J14" s="43"/>
      <c r="K14" s="43"/>
      <c r="L14" s="43"/>
      <c r="M14" s="43"/>
      <c r="N14" s="43"/>
      <c r="O14" s="43"/>
      <c r="P14" s="43"/>
      <c r="Q14" s="43"/>
      <c r="R14" s="43"/>
      <c r="S14" s="43"/>
      <c r="T14" s="101"/>
    </row>
    <row r="15" spans="1:20" ht="15.75" x14ac:dyDescent="0.2">
      <c r="A15" s="90" t="s">
        <v>53</v>
      </c>
      <c r="B15" s="91"/>
      <c r="C15" s="91"/>
      <c r="D15" s="91"/>
      <c r="E15" s="91"/>
      <c r="F15" s="91"/>
      <c r="G15" s="91"/>
      <c r="H15" s="91"/>
      <c r="I15" s="91"/>
      <c r="J15" s="91"/>
      <c r="K15" s="91"/>
      <c r="L15" s="91"/>
      <c r="M15" s="91"/>
      <c r="N15" s="91"/>
      <c r="O15" s="91"/>
      <c r="P15" s="91"/>
      <c r="Q15" s="91"/>
      <c r="R15" s="91"/>
      <c r="S15" s="91"/>
      <c r="T15" s="100"/>
    </row>
    <row r="16" spans="1:20" ht="78.75" x14ac:dyDescent="0.2">
      <c r="A16" s="7">
        <v>4</v>
      </c>
      <c r="B16" s="66" t="s">
        <v>54</v>
      </c>
      <c r="C16" s="9" t="s">
        <v>55</v>
      </c>
      <c r="D16" s="102">
        <v>1829200750</v>
      </c>
      <c r="E16" s="9" t="s">
        <v>56</v>
      </c>
      <c r="F16" s="11" t="s">
        <v>57</v>
      </c>
      <c r="G16" s="9" t="s">
        <v>58</v>
      </c>
      <c r="H16" s="97" t="s">
        <v>27</v>
      </c>
      <c r="I16" s="97">
        <v>100</v>
      </c>
      <c r="J16" s="11" t="s">
        <v>59</v>
      </c>
      <c r="K16" s="96">
        <v>2500</v>
      </c>
      <c r="L16" s="97">
        <v>12</v>
      </c>
      <c r="M16" s="98">
        <f t="shared" ref="M16" si="2">K16*L16</f>
        <v>30000</v>
      </c>
      <c r="N16" s="99">
        <f>M16*1.18</f>
        <v>35400</v>
      </c>
      <c r="O16" s="18" t="s">
        <v>60</v>
      </c>
      <c r="P16" s="18" t="s">
        <v>30</v>
      </c>
      <c r="Q16" s="19"/>
      <c r="R16" s="82">
        <f>N16</f>
        <v>35400</v>
      </c>
      <c r="S16" s="83" t="s">
        <v>61</v>
      </c>
      <c r="T16" s="22" t="s">
        <v>32</v>
      </c>
    </row>
    <row r="17" spans="1:20" ht="15.75" customHeight="1" x14ac:dyDescent="0.2">
      <c r="A17" s="84" t="s">
        <v>62</v>
      </c>
      <c r="B17" s="75"/>
      <c r="C17" s="75"/>
      <c r="D17" s="75"/>
      <c r="E17" s="75"/>
      <c r="F17" s="75"/>
      <c r="G17" s="75"/>
      <c r="H17" s="75"/>
      <c r="I17" s="75"/>
      <c r="J17" s="75"/>
      <c r="K17" s="75"/>
      <c r="L17" s="75"/>
      <c r="M17" s="75"/>
      <c r="N17" s="75"/>
      <c r="O17" s="75"/>
      <c r="P17" s="75"/>
      <c r="Q17" s="75"/>
      <c r="R17" s="75"/>
      <c r="S17" s="75"/>
      <c r="T17" s="101"/>
    </row>
    <row r="18" spans="1:20" ht="15.75" x14ac:dyDescent="0.2">
      <c r="A18" s="90" t="s">
        <v>63</v>
      </c>
      <c r="B18" s="91"/>
      <c r="C18" s="91"/>
      <c r="D18" s="91"/>
      <c r="E18" s="91"/>
      <c r="F18" s="91"/>
      <c r="G18" s="91"/>
      <c r="H18" s="91"/>
      <c r="I18" s="91"/>
      <c r="J18" s="91"/>
      <c r="K18" s="91"/>
      <c r="L18" s="91"/>
      <c r="M18" s="91"/>
      <c r="N18" s="91"/>
      <c r="O18" s="91"/>
      <c r="P18" s="91"/>
      <c r="Q18" s="91"/>
      <c r="R18" s="91"/>
      <c r="S18" s="91"/>
      <c r="T18" s="100"/>
    </row>
    <row r="19" spans="1:20" ht="30" customHeight="1" x14ac:dyDescent="0.25">
      <c r="A19" s="62">
        <v>5</v>
      </c>
      <c r="B19" s="66" t="s">
        <v>64</v>
      </c>
      <c r="C19" s="66" t="s">
        <v>65</v>
      </c>
      <c r="D19" s="69">
        <v>2130252750</v>
      </c>
      <c r="E19" s="66" t="s">
        <v>66</v>
      </c>
      <c r="F19" s="45" t="s">
        <v>67</v>
      </c>
      <c r="G19" s="32" t="s">
        <v>68</v>
      </c>
      <c r="H19" s="13" t="s">
        <v>27</v>
      </c>
      <c r="I19" s="14">
        <v>100</v>
      </c>
      <c r="J19" s="23" t="s">
        <v>28</v>
      </c>
      <c r="K19" s="15">
        <v>55296.61</v>
      </c>
      <c r="L19" s="13">
        <v>1</v>
      </c>
      <c r="M19" s="17">
        <f t="shared" ref="M19:M25" si="3">K19*L19</f>
        <v>55296.61</v>
      </c>
      <c r="N19" s="17">
        <f>M19*1.18</f>
        <v>65249.999799999998</v>
      </c>
      <c r="O19" s="47" t="s">
        <v>48</v>
      </c>
      <c r="P19" s="47" t="s">
        <v>30</v>
      </c>
      <c r="Q19" s="49"/>
      <c r="R19" s="55">
        <f>N19</f>
        <v>65249.999799999998</v>
      </c>
      <c r="S19" s="53" t="s">
        <v>31</v>
      </c>
      <c r="T19" s="41" t="s">
        <v>32</v>
      </c>
    </row>
    <row r="20" spans="1:20" ht="30" x14ac:dyDescent="0.25">
      <c r="A20" s="63"/>
      <c r="B20" s="67"/>
      <c r="C20" s="67"/>
      <c r="D20" s="70"/>
      <c r="E20" s="67"/>
      <c r="F20" s="46"/>
      <c r="G20" s="33" t="s">
        <v>69</v>
      </c>
      <c r="H20" s="25"/>
      <c r="I20" s="26">
        <v>95</v>
      </c>
      <c r="J20" s="27" t="s">
        <v>28</v>
      </c>
      <c r="K20" s="28">
        <v>59237.279999999999</v>
      </c>
      <c r="L20" s="29">
        <v>1</v>
      </c>
      <c r="M20" s="30">
        <f t="shared" si="3"/>
        <v>59237.279999999999</v>
      </c>
      <c r="N20" s="31">
        <f t="shared" ref="N20:N25" si="4">M20*1.18</f>
        <v>69899.990399999995</v>
      </c>
      <c r="O20" s="48"/>
      <c r="P20" s="48"/>
      <c r="Q20" s="50"/>
      <c r="R20" s="56"/>
      <c r="S20" s="54"/>
      <c r="T20" s="42"/>
    </row>
    <row r="21" spans="1:20" ht="15.75" x14ac:dyDescent="0.25">
      <c r="A21" s="63"/>
      <c r="B21" s="67"/>
      <c r="C21" s="67"/>
      <c r="D21" s="70"/>
      <c r="E21" s="67"/>
      <c r="F21" s="46"/>
      <c r="G21" s="33" t="s">
        <v>70</v>
      </c>
      <c r="H21" s="25"/>
      <c r="I21" s="26">
        <v>91</v>
      </c>
      <c r="J21" s="27" t="s">
        <v>28</v>
      </c>
      <c r="K21" s="28">
        <v>63188</v>
      </c>
      <c r="L21" s="29">
        <v>1</v>
      </c>
      <c r="M21" s="30">
        <f t="shared" si="3"/>
        <v>63188</v>
      </c>
      <c r="N21" s="31">
        <f t="shared" si="4"/>
        <v>74561.84</v>
      </c>
      <c r="O21" s="48"/>
      <c r="P21" s="48"/>
      <c r="Q21" s="50"/>
      <c r="R21" s="56"/>
      <c r="S21" s="54"/>
      <c r="T21" s="42"/>
    </row>
    <row r="22" spans="1:20" ht="15.75" x14ac:dyDescent="0.25">
      <c r="A22" s="63"/>
      <c r="B22" s="67"/>
      <c r="C22" s="67"/>
      <c r="D22" s="70"/>
      <c r="E22" s="67"/>
      <c r="F22" s="46"/>
      <c r="G22" s="33" t="s">
        <v>71</v>
      </c>
      <c r="H22" s="25"/>
      <c r="I22" s="26">
        <v>30</v>
      </c>
      <c r="J22" s="27" t="s">
        <v>28</v>
      </c>
      <c r="K22" s="28">
        <v>63188</v>
      </c>
      <c r="L22" s="29">
        <v>1</v>
      </c>
      <c r="M22" s="30">
        <f t="shared" si="3"/>
        <v>63188</v>
      </c>
      <c r="N22" s="31">
        <f t="shared" si="4"/>
        <v>74561.84</v>
      </c>
      <c r="O22" s="48"/>
      <c r="P22" s="48"/>
      <c r="Q22" s="50"/>
      <c r="R22" s="34"/>
      <c r="S22" s="54"/>
      <c r="T22" s="42"/>
    </row>
    <row r="23" spans="1:20" ht="15.75" x14ac:dyDescent="0.25">
      <c r="A23" s="63"/>
      <c r="B23" s="67"/>
      <c r="C23" s="67"/>
      <c r="D23" s="70"/>
      <c r="E23" s="67"/>
      <c r="F23" s="46"/>
      <c r="G23" s="33" t="s">
        <v>72</v>
      </c>
      <c r="H23" s="25"/>
      <c r="I23" s="26">
        <v>30</v>
      </c>
      <c r="J23" s="27" t="s">
        <v>28</v>
      </c>
      <c r="K23" s="28">
        <v>61652.542000000001</v>
      </c>
      <c r="L23" s="29">
        <v>1</v>
      </c>
      <c r="M23" s="30">
        <f t="shared" si="3"/>
        <v>61652.542000000001</v>
      </c>
      <c r="N23" s="31">
        <f t="shared" si="4"/>
        <v>72749.999559999997</v>
      </c>
      <c r="O23" s="48"/>
      <c r="P23" s="48"/>
      <c r="Q23" s="50"/>
      <c r="R23" s="34"/>
      <c r="S23" s="54"/>
      <c r="T23" s="42"/>
    </row>
    <row r="24" spans="1:20" ht="15.75" x14ac:dyDescent="0.25">
      <c r="A24" s="63"/>
      <c r="B24" s="67"/>
      <c r="C24" s="67"/>
      <c r="D24" s="70"/>
      <c r="E24" s="67"/>
      <c r="F24" s="46"/>
      <c r="G24" s="33" t="s">
        <v>73</v>
      </c>
      <c r="H24" s="25"/>
      <c r="I24" s="26">
        <v>30</v>
      </c>
      <c r="J24" s="27" t="s">
        <v>28</v>
      </c>
      <c r="K24" s="28">
        <v>62923.728000000003</v>
      </c>
      <c r="L24" s="29">
        <v>1</v>
      </c>
      <c r="M24" s="30">
        <f t="shared" si="3"/>
        <v>62923.728000000003</v>
      </c>
      <c r="N24" s="31">
        <f t="shared" si="4"/>
        <v>74249.999039999995</v>
      </c>
      <c r="O24" s="48"/>
      <c r="P24" s="48"/>
      <c r="Q24" s="50"/>
      <c r="R24" s="34"/>
      <c r="S24" s="54"/>
      <c r="T24" s="42"/>
    </row>
    <row r="25" spans="1:20" ht="15.75" x14ac:dyDescent="0.25">
      <c r="A25" s="63"/>
      <c r="B25" s="68"/>
      <c r="C25" s="68"/>
      <c r="D25" s="71"/>
      <c r="E25" s="68"/>
      <c r="F25" s="72"/>
      <c r="G25" s="33" t="s">
        <v>74</v>
      </c>
      <c r="H25" s="25"/>
      <c r="I25" s="26">
        <v>24</v>
      </c>
      <c r="J25" s="27" t="s">
        <v>28</v>
      </c>
      <c r="K25" s="28">
        <v>63375</v>
      </c>
      <c r="L25" s="29">
        <v>1</v>
      </c>
      <c r="M25" s="30">
        <f t="shared" si="3"/>
        <v>63375</v>
      </c>
      <c r="N25" s="31">
        <f t="shared" si="4"/>
        <v>74782.5</v>
      </c>
      <c r="O25" s="73"/>
      <c r="P25" s="73"/>
      <c r="Q25" s="74"/>
      <c r="R25" s="34"/>
      <c r="S25" s="57"/>
      <c r="T25" s="58"/>
    </row>
    <row r="26" spans="1:20" ht="15.75" customHeight="1" x14ac:dyDescent="0.2">
      <c r="A26" s="81" t="s">
        <v>75</v>
      </c>
      <c r="B26" s="43"/>
      <c r="C26" s="43"/>
      <c r="D26" s="43"/>
      <c r="E26" s="43"/>
      <c r="F26" s="43"/>
      <c r="G26" s="43"/>
      <c r="H26" s="43"/>
      <c r="I26" s="43"/>
      <c r="J26" s="43"/>
      <c r="K26" s="43"/>
      <c r="L26" s="43"/>
      <c r="M26" s="43"/>
      <c r="N26" s="43"/>
      <c r="O26" s="43"/>
      <c r="P26" s="43"/>
      <c r="Q26" s="43"/>
      <c r="R26" s="43"/>
      <c r="S26" s="44"/>
      <c r="T26" s="1"/>
    </row>
    <row r="27" spans="1:20" ht="15.75" x14ac:dyDescent="0.2">
      <c r="A27" s="59" t="s">
        <v>76</v>
      </c>
      <c r="B27" s="60"/>
      <c r="C27" s="60"/>
      <c r="D27" s="60"/>
      <c r="E27" s="60"/>
      <c r="F27" s="60"/>
      <c r="G27" s="60"/>
      <c r="H27" s="60"/>
      <c r="I27" s="60"/>
      <c r="J27" s="60"/>
      <c r="K27" s="60"/>
      <c r="L27" s="60"/>
      <c r="M27" s="60"/>
      <c r="N27" s="60"/>
      <c r="O27" s="60"/>
      <c r="P27" s="60"/>
      <c r="Q27" s="60"/>
      <c r="R27" s="60"/>
      <c r="S27" s="60"/>
      <c r="T27" s="61"/>
    </row>
    <row r="28" spans="1:20" ht="15" customHeight="1" x14ac:dyDescent="0.2">
      <c r="A28" s="62">
        <v>6</v>
      </c>
      <c r="B28" s="64" t="s">
        <v>77</v>
      </c>
      <c r="C28" s="66" t="s">
        <v>78</v>
      </c>
      <c r="D28" s="69"/>
      <c r="E28" s="66" t="s">
        <v>79</v>
      </c>
      <c r="F28" s="45" t="s">
        <v>25</v>
      </c>
      <c r="G28" s="12" t="s">
        <v>80</v>
      </c>
      <c r="H28" s="12" t="s">
        <v>81</v>
      </c>
      <c r="I28" s="14">
        <v>100</v>
      </c>
      <c r="J28" s="23" t="s">
        <v>28</v>
      </c>
      <c r="K28" s="15">
        <v>90000</v>
      </c>
      <c r="L28" s="13">
        <v>1</v>
      </c>
      <c r="M28" s="17">
        <f>K28*L28</f>
        <v>90000</v>
      </c>
      <c r="N28" s="17">
        <f>M28*1.18</f>
        <v>106200</v>
      </c>
      <c r="O28" s="47" t="s">
        <v>48</v>
      </c>
      <c r="P28" s="47" t="s">
        <v>30</v>
      </c>
      <c r="Q28" s="49"/>
      <c r="R28" s="51">
        <f>N28</f>
        <v>106200</v>
      </c>
      <c r="S28" s="53" t="s">
        <v>31</v>
      </c>
      <c r="T28" s="41" t="s">
        <v>32</v>
      </c>
    </row>
    <row r="29" spans="1:20" ht="30" x14ac:dyDescent="0.2">
      <c r="A29" s="63"/>
      <c r="B29" s="65"/>
      <c r="C29" s="67"/>
      <c r="D29" s="70"/>
      <c r="E29" s="67"/>
      <c r="F29" s="46"/>
      <c r="G29" s="24" t="s">
        <v>82</v>
      </c>
      <c r="H29" s="25" t="s">
        <v>27</v>
      </c>
      <c r="I29" s="26">
        <v>98</v>
      </c>
      <c r="J29" s="27" t="s">
        <v>28</v>
      </c>
      <c r="K29" s="28">
        <v>93000</v>
      </c>
      <c r="L29" s="29">
        <v>1</v>
      </c>
      <c r="M29" s="30">
        <f>K29*L29</f>
        <v>93000</v>
      </c>
      <c r="N29" s="31">
        <f t="shared" ref="N29:N30" si="5">M29*1.18</f>
        <v>109740</v>
      </c>
      <c r="O29" s="48"/>
      <c r="P29" s="48"/>
      <c r="Q29" s="50"/>
      <c r="R29" s="52"/>
      <c r="S29" s="54"/>
      <c r="T29" s="42"/>
    </row>
    <row r="30" spans="1:20" ht="15" customHeight="1" x14ac:dyDescent="0.2">
      <c r="A30" s="63"/>
      <c r="B30" s="65"/>
      <c r="C30" s="67"/>
      <c r="D30" s="70"/>
      <c r="E30" s="67"/>
      <c r="F30" s="46"/>
      <c r="G30" s="9" t="s">
        <v>83</v>
      </c>
      <c r="H30" s="9" t="s">
        <v>81</v>
      </c>
      <c r="I30" s="11">
        <v>94</v>
      </c>
      <c r="J30" s="95" t="s">
        <v>28</v>
      </c>
      <c r="K30" s="96">
        <v>98000</v>
      </c>
      <c r="L30" s="97">
        <v>1</v>
      </c>
      <c r="M30" s="98">
        <f>K30*L30</f>
        <v>98000</v>
      </c>
      <c r="N30" s="99">
        <f t="shared" si="5"/>
        <v>115640</v>
      </c>
      <c r="O30" s="48"/>
      <c r="P30" s="48"/>
      <c r="Q30" s="50"/>
      <c r="R30" s="52"/>
      <c r="S30" s="54"/>
      <c r="T30" s="42"/>
    </row>
    <row r="31" spans="1:20" ht="15.75" customHeight="1" x14ac:dyDescent="0.2">
      <c r="A31" s="81" t="s">
        <v>84</v>
      </c>
      <c r="B31" s="43"/>
      <c r="C31" s="43"/>
      <c r="D31" s="43"/>
      <c r="E31" s="43"/>
      <c r="F31" s="43"/>
      <c r="G31" s="43"/>
      <c r="H31" s="43"/>
      <c r="I31" s="43"/>
      <c r="J31" s="43"/>
      <c r="K31" s="43"/>
      <c r="L31" s="43"/>
      <c r="M31" s="43"/>
      <c r="N31" s="43"/>
      <c r="O31" s="43"/>
      <c r="P31" s="43"/>
      <c r="Q31" s="43"/>
      <c r="R31" s="43"/>
      <c r="S31" s="43"/>
      <c r="T31" s="101"/>
    </row>
    <row r="32" spans="1:20" ht="15.75" x14ac:dyDescent="0.25">
      <c r="A32" s="36" t="s">
        <v>85</v>
      </c>
      <c r="L32" s="37"/>
      <c r="M32" s="38"/>
      <c r="N32" s="1"/>
      <c r="O32" s="39"/>
      <c r="S32" s="40"/>
      <c r="T32"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רחלי רם</dc:creator>
  <cp:lastModifiedBy>לירון גרומברג</cp:lastModifiedBy>
  <dcterms:created xsi:type="dcterms:W3CDTF">2026-02-19T13:23:49Z</dcterms:created>
  <dcterms:modified xsi:type="dcterms:W3CDTF">2026-02-19T13:39:23Z</dcterms:modified>
</cp:coreProperties>
</file>