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86C327A8-408F-4D93-8708-6AFAA82C39EE}" xr6:coauthVersionLast="47" xr6:coauthVersionMax="47" xr10:uidLastSave="{00000000-0000-0000-0000-000000000000}"/>
  <bookViews>
    <workbookView xWindow="-120" yWindow="-120" windowWidth="29040" windowHeight="15720" xr2:uid="{AD06EDE8-6755-4C60-A53F-F7B5B1C2FF3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34" i="1" l="1"/>
  <c r="N34" i="1" s="1"/>
  <c r="M32" i="1"/>
  <c r="N32" i="1" s="1"/>
  <c r="R32" i="1" s="1"/>
  <c r="M29" i="1"/>
  <c r="N29" i="1" s="1"/>
  <c r="R29" i="1" s="1"/>
  <c r="M26" i="1"/>
  <c r="N26" i="1" s="1"/>
  <c r="M25" i="1"/>
  <c r="N25" i="1" s="1"/>
  <c r="R25" i="1" s="1"/>
  <c r="M22" i="1"/>
  <c r="N22" i="1" s="1"/>
  <c r="R22" i="1" s="1"/>
  <c r="M19" i="1"/>
  <c r="N19" i="1" s="1"/>
  <c r="R19" i="1" s="1"/>
  <c r="M16" i="1"/>
  <c r="N16" i="1" s="1"/>
  <c r="R16" i="1" s="1"/>
  <c r="M13" i="1"/>
  <c r="N13" i="1" s="1"/>
  <c r="M12" i="1"/>
  <c r="N12" i="1" s="1"/>
  <c r="M11" i="1"/>
  <c r="N11" i="1" s="1"/>
  <c r="R11" i="1" s="1"/>
  <c r="M8" i="1"/>
  <c r="N8" i="1" s="1"/>
  <c r="M7" i="1"/>
  <c r="N7" i="1" s="1"/>
  <c r="M6" i="1"/>
  <c r="N6" i="1" s="1"/>
  <c r="M5" i="1"/>
  <c r="N5" i="1" s="1"/>
  <c r="R5" i="1" s="1"/>
</calcChain>
</file>

<file path=xl/sharedStrings.xml><?xml version="1.0" encoding="utf-8"?>
<sst xmlns="http://schemas.openxmlformats.org/spreadsheetml/2006/main" count="136" uniqueCount="83">
  <si>
    <t>פרוטוקול   ועדת התקשרויות  מס 2026-11   הנדסה    תאריך : 26/4/2026</t>
  </si>
  <si>
    <t>חברי הועדה :מירב הלפמן - מנכ"לית העירייה, רו"ח סיון עמרה דדון , עו"ד ענת סמסונוב - לשכה משפטית. רחלי רם - רכזת הוועדה.     משתתפים -מנהלים רלוונטים לבקשות.</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</si>
  <si>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</si>
  <si>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</si>
  <si>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</si>
  <si>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</si>
  <si>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</si>
  <si>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</si>
  <si>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</si>
  <si>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</si>
  <si>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</si>
  <si>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</si>
  <si>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</si>
  <si>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</si>
  <si>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</si>
  <si>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</si>
  <si>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</si>
  <si>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</si>
  <si>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</si>
  <si>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שיקום נחל הדס</t>
  </si>
  <si>
    <t>שמעון גיטליץ -  מנהל אגף תשתיות</t>
  </si>
  <si>
    <t>יעוץ אינסטלציה</t>
  </si>
  <si>
    <t>הנדסה</t>
  </si>
  <si>
    <t>פלגי מים בע"מ</t>
  </si>
  <si>
    <t>כן</t>
  </si>
  <si>
    <t>סכום לפרויקט</t>
  </si>
  <si>
    <t>אושרה ההצעה עם הציון המשוקלל הגבוה ביותר</t>
  </si>
  <si>
    <t xml:space="preserve">אושר פה אחד </t>
  </si>
  <si>
    <t xml:space="preserve"> </t>
  </si>
  <si>
    <t>הידרומודול בע"מ</t>
  </si>
  <si>
    <t>ח.ג.מ מהנדסים יועצים מתכננים 1980 בע"מ</t>
  </si>
  <si>
    <t>לביא נטיף אלגביש (2014) בע"מ</t>
  </si>
  <si>
    <t xml:space="preserve"> תב"ע אזור תעסוקה המוביל - קידוח ניתור מי תהום</t>
  </si>
  <si>
    <t>יעוץ הנדסי</t>
  </si>
  <si>
    <t>באבו קידוחי ניסיון בע"מ</t>
  </si>
  <si>
    <t>גיאו-סמפלר קידוחים בע"מ</t>
  </si>
  <si>
    <t>י. סודאי קידוחים בע"מ</t>
  </si>
  <si>
    <t xml:space="preserve">לפי דרישות וועדה מחוזית לתכנון ובניה נדרש לבצע קידוח ניתור לאיכות מי התהום בתחום תב"ע אזור תעסוקה המוביל. איתן קידוחים החליטו לא לגשת. </t>
  </si>
  <si>
    <t>הגדלה - אישור תשתיות תמ"ל 1088</t>
  </si>
  <si>
    <t>מדידות</t>
  </si>
  <si>
    <t>מאיה מ.י. איתור ומיפוי תשתשיות תת קרקעיות בע"מ</t>
  </si>
  <si>
    <t>אושרה ההצעה להגדלה לפי סעיף 3.21 לנוהל התקשרויות</t>
  </si>
  <si>
    <t>הגדלה מספר 3 להסכם מספר 202390178. נדרש למדוד שוחת ניקוז קיימת ברחוב בן יהודה לצורך התחברות מקו חדש שיעבור ברחוב יואל וינקז את השצ"פים מצפון.</t>
  </si>
  <si>
    <t>יעוץ שוטף - ועדת תנועה</t>
  </si>
  <si>
    <t>יעקב קרני</t>
  </si>
  <si>
    <t>סכום שעתי</t>
  </si>
  <si>
    <t>אושרה ההצעה לפי סעיף 3.20 לנוהל התקשרויות</t>
  </si>
  <si>
    <t>אושר פה אחד 
תיקון סכום לאחר הנחה פרוטוקול סבב  מיילים 2026-14.1</t>
  </si>
  <si>
    <t>למשימה זו נדרש יועץ תנועה מקומי עם זמינות גבוהה לצורך מתן מענה מיידי לסוגיות של וועדת תנועה כולל בחינת כל ההסדרים הזמניים.  הכרה טובה של העיר כ"ס קריטי להצלחת התפקיד. עשתה פניה ליועצים המכרים את העיר .
 יועצים לא רוצים סוג עבודה זה ויעקב קרני מוכן והוא גם תושב כ"ס.  ניסינו לגייס גם את הילן דהרי המכירה את העיר אך היא סירבה.  לכן זו הצעת יחיד.</t>
  </si>
  <si>
    <t>הגדלה - יועץ נגישות למח' רישוי עסקים</t>
  </si>
  <si>
    <t>רעיה סבירסקי - מנהלת מח' רישוי עסקים</t>
  </si>
  <si>
    <t>יעוץ נגישות</t>
  </si>
  <si>
    <t>י.אליאב הנדסה, בטיחות ונגישות בע"מ</t>
  </si>
  <si>
    <t>סכום חודשי</t>
  </si>
  <si>
    <t>הגדלת מספר 1 להסכם 2025700059. יועץ נגישות למח' רישוי עסקים לבדיקת עסקים בעיר בהתאם לחוק רישוי עסקים.   בהתאם לחוק, עסקים בהם ניתן שירות לציבור צריכים להיות נגישים לאנשים עם מוגבלות. 
כדי להבטיח זאת, נדרשים בתי העסק להראות כי קיימות בהם התאמות הנגישות. 
רישיון עסק או חידושו יינתנו רק אחרי בדיקתו ואישורו של מורשה נגישות ערוני .נדרש להאריך את ההתקשרויות ב12 חודשים נוספים .</t>
  </si>
  <si>
    <t>בודקת בקשות -תנאי סף</t>
  </si>
  <si>
    <t>שרית שיליאן  - מנהלת מחלקת רישוי בניה</t>
  </si>
  <si>
    <t>איילת שחר</t>
  </si>
  <si>
    <t xml:space="preserve">אושר פה אחד  </t>
  </si>
  <si>
    <t>טל הדר</t>
  </si>
  <si>
    <t>תיקון טעות של החלטה מספר 2026-12-01.   טעות אנוש בכמות היחידות בנדרשות. עקב מכרז שנכשל ולא נמצא עובד מיומן המכיר את מערכת "רישוי זמין", ולצורך מתן מענה מהיר בשלב תנאי הסף, 
יש למנות בודק חיצוני בעל ידע בנוהל תנאי הסף והיכרות רחבה עם המערכת והנושא. ציון איכות של איילת שחר  נובעת מהיכרותה המעמיקה עם מערכת "רישוי זמין" בעבודת הוועדה המקומית בכפר סבא, 
וכן מהעובדה שהיא כבר קולטת את הבקשות במערכת באופן עצמאי, דבר המאפשר מתן מענה מקצועי ויעיל לצורכי המחלקה.</t>
  </si>
  <si>
    <t>ליווי כלכלי בבניית תוספת לבי"ס סאלד</t>
  </si>
  <si>
    <t xml:space="preserve">מיכאל זלדין - מנהל מחלקת מבני ציבור וסגן מהנדסת העיר </t>
  </si>
  <si>
    <t>יועץ כלכלי</t>
  </si>
  <si>
    <t>נ.ת.פ. מ.א ניהול תקציבי פתוח בע"מ</t>
  </si>
  <si>
    <t>אחוז מהיקף הפרויקט</t>
  </si>
  <si>
    <t>אושר פה אחד</t>
  </si>
  <si>
    <t xml:space="preserve">פרויקט - הקמת תוספת כיתות בי"ס סאלד - משרד ליווי כלכלי נועד לתת סיוע בניצול מקסימאלי ויעיל של כל התקציבים (מעבר להרשאה , עוד תוספת שאפשר
 לקבל מהמשרד בסך 582,852 ש"ח ) המוקצים ע"י הגורמים הממשלתיים למימון הבינוי לפרויקט הנ"ל . 
בנוסף, המשרד במעקב ובקרה על הפרויקט משלב התכנון  ועד לסיום הבנייה , דווח בשלבים למשרד החינוך בהתאם לקצב הבניה , והכל עד לקבלת כל התקבולים המגיעים.
הסיבה להצעת יועץ  יחיד - היועץ הנ"ל נותן שירות לרשויות מקומיות רבות, עובד עם העירייה כבר הרבה שנים ותמיד מביא תוצאות טובות לכן ממליץ לאשר אותו כיועץ יחיד .
 </t>
  </si>
  <si>
    <t>מתן שירותים הנדסיים (ניהול ופיקוח) לאגף מבני ציבור</t>
  </si>
  <si>
    <t>ניהול פרויקטים</t>
  </si>
  <si>
    <t>א.ג.מ ניהול בנייה ופיקוח הנדסי</t>
  </si>
  <si>
    <t>ב.ס מהנדסים 2001 בע"מ</t>
  </si>
  <si>
    <t>כללי-בהיעדר אנשי ניהול ופיקוח על פרויקטים/עבודות קטנות במחלקה אנו נדרשים להעסיק יועצים בתחום מבחוץ, היות והעבודה היא בצמוד למנהל האגף בחירת היועץ כמובן מאוד חשובה להתנהלות בשוטף
התקשרות- בכוונתו לבחור ב-2 משרדים, החוזה עמם יהיה ללא שיריון ובהתאם להזמנות מעת לעת (לפי התקציב/תכנית עבודה) למשך שנתיים
     משרד 1: עבודות שונות במוסדות חינוך וציבור שלא מוגדרים כפרויקטים
     משרד 2 : עבודות שונות במוסדות חינוך וציבור , עבודות הנגשה במוסדות חינוך וציבור כולל הנגשות כיתות שמע
הצעות מחיר - לצורך קבלת הצעות מחיר/שכ"ט ב11 משרדי ניהול ופיקוח בפועל קיבלנו 2 הצעות מחיר, 3 משרדים ביקשו שלא להתשתתף והשאר (למרות פניה נוספת "תזכורת") בחרו לא להגיב.
קביעת שכר בפועל  - לצורך קביעת הזוכים בלבד ולמען אחידות בהצעות ביקשנו להגיש הצעת מחיר להיקף/ערך העבודה ההנדסית עד 300,000 ש"ח, כאשר בפועל שכר היועץ ייקבע בהתאם לתעריף לניהול תיאום ופיקוח פרויקטים עם דיפרנציאציה לפי ערך המבנה (למכסת שכר יסוד) של עיריית כפר סבא.
סיכום - אני יכול להבין את אי הרצון של המשרדים לא להגיש הצעת מחיר היות שניהול פרויקט בהיקף קטן יכול לגרום לכאב ראש יותר גדול מהפרויקט עצמו לכן רוב המשרדים מעדיפים להגיש הצעות מחיר לניהול פרויקטים גדולים ומוגדרים.
אודה לאישור 2 ההצעות הנ"ל ולהכין חוזה בהתאם להזמנות מעת לעת - החוזה יהיה ללא היקף מסגרת.</t>
  </si>
  <si>
    <t>הרינו מאשרים כי כל הנושאים מועלים מאושרים כפטורים ממכרז לפי תקנה 3(8) לתקנות העיריות (מכרזים) תשמ"ח-1987 וכי הועדה סבורה כי אין להם עדיפות למכרז פומבי</t>
  </si>
  <si>
    <t xml:space="preserve">החלטה מס'  2026-11.1    </t>
  </si>
  <si>
    <t xml:space="preserve">החלטה מס'  2026-11.3    </t>
  </si>
  <si>
    <t xml:space="preserve">החלטה מס'  2026-11.4    </t>
  </si>
  <si>
    <t xml:space="preserve">החלטה מס'  2026-11.2    </t>
  </si>
  <si>
    <t xml:space="preserve"> החלטה מס'  2026-11.5    </t>
  </si>
  <si>
    <t xml:space="preserve">החלטה מס'  2026-11.6    </t>
  </si>
  <si>
    <t xml:space="preserve">החלטה מס'  2026-11.7    </t>
  </si>
  <si>
    <t xml:space="preserve"> החלטה מס'  2026-11.8    </t>
  </si>
  <si>
    <t>במסגרת פרוייקט שיקום נחל הדס נדרש ליווי של יועץ ניקוז מאחר והנחל הוא בעיקר תעלת ניקוז ראשית של העיר.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</si>
</sst>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4"/>
      <color theme="1"/>
      <name val="Arial"/>
      <family val="2"/>
      <scheme val="minor"/>
    </font>
    <font>
      <b/>
      <sz val="18"/>
      <name val="Arial"/>
      <family val="2"/>
    </font>
    <font>
      <b/>
      <sz val="14"/>
      <name val="Arial"/>
      <family val="2"/>
    </font>
    <font>
      <sz val="14"/>
      <name val="Arial"/>
      <family val="2"/>
    </font>
    <font>
      <sz val="14"/>
      <name val="Arial"/>
      <family val="2"/>
      <scheme val="minor"/>
    </font>
    <font>
      <b/>
      <sz val="14"/>
      <color rgb="FFFF0000"/>
      <name val="Arial"/>
      <family val="2"/>
    </font>
    <font>
      <b/>
      <sz val="12"/>
      <color theme="1"/>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13">
    <xf numFmtId="0" fontId="0" fillId="0" borderId="0" xfId="0"/>
    <xf numFmtId="0" fontId="4"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9" fontId="6" fillId="0" borderId="1" xfId="2" applyFont="1" applyBorder="1" applyAlignment="1">
      <alignment horizontal="center" vertical="center" wrapText="1" readingOrder="2"/>
    </xf>
    <xf numFmtId="0" fontId="4" fillId="0" borderId="0" xfId="0" applyFont="1" applyAlignment="1">
      <alignment wrapText="1"/>
    </xf>
    <xf numFmtId="1" fontId="8" fillId="6" borderId="1" xfId="3" applyNumberFormat="1" applyFont="1" applyFill="1" applyBorder="1" applyAlignment="1">
      <alignment horizontal="center" vertical="center" wrapText="1" readingOrder="2"/>
    </xf>
    <xf numFmtId="0" fontId="8" fillId="6" borderId="1" xfId="4" applyNumberFormat="1"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165" fontId="8" fillId="6" borderId="1" xfId="4" applyNumberFormat="1" applyFont="1" applyFill="1" applyBorder="1" applyAlignment="1">
      <alignment horizontal="center" vertical="center" wrapText="1" readingOrder="2"/>
    </xf>
    <xf numFmtId="0" fontId="8" fillId="0" borderId="1" xfId="3"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1" fontId="8" fillId="0" borderId="1" xfId="3" applyNumberFormat="1"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0" fontId="8" fillId="0" borderId="1" xfId="4" applyNumberFormat="1" applyFont="1" applyFill="1" applyBorder="1" applyAlignment="1">
      <alignment horizontal="center" vertical="center" wrapText="1" readingOrder="2"/>
    </xf>
    <xf numFmtId="165" fontId="8" fillId="0" borderId="1" xfId="3" applyNumberFormat="1" applyFont="1" applyFill="1" applyBorder="1" applyAlignment="1">
      <alignment horizontal="center" vertical="center" wrapText="1" readingOrder="2"/>
    </xf>
    <xf numFmtId="165" fontId="8" fillId="0" borderId="1" xfId="4" applyNumberFormat="1" applyFont="1" applyFill="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0" fontId="7" fillId="6" borderId="1" xfId="0" applyFont="1" applyFill="1" applyBorder="1" applyAlignment="1">
      <alignment horizontal="center" vertical="center" wrapText="1" readingOrder="2"/>
    </xf>
    <xf numFmtId="164" fontId="7" fillId="6" borderId="1" xfId="2" applyNumberFormat="1" applyFont="1" applyFill="1" applyBorder="1" applyAlignment="1">
      <alignment horizontal="center" vertical="center" wrapText="1" readingOrder="2"/>
    </xf>
    <xf numFmtId="1" fontId="8" fillId="6" borderId="1" xfId="4" applyNumberFormat="1" applyFont="1" applyFill="1" applyBorder="1" applyAlignment="1">
      <alignment horizontal="center" vertical="center" wrapText="1" readingOrder="2"/>
    </xf>
    <xf numFmtId="0" fontId="6" fillId="0" borderId="5" xfId="0" applyFont="1" applyBorder="1" applyAlignment="1">
      <alignment horizontal="center" vertical="center" wrapText="1" readingOrder="2"/>
    </xf>
    <xf numFmtId="9" fontId="8" fillId="0" borderId="5" xfId="2" applyFont="1" applyBorder="1" applyAlignment="1">
      <alignment horizontal="center" readingOrder="2"/>
    </xf>
    <xf numFmtId="164" fontId="6" fillId="7" borderId="5" xfId="0" applyNumberFormat="1" applyFont="1" applyFill="1" applyBorder="1" applyAlignment="1">
      <alignment horizontal="center" vertical="center" wrapText="1" readingOrder="2"/>
    </xf>
    <xf numFmtId="0" fontId="9" fillId="0" borderId="5" xfId="0" applyFont="1" applyBorder="1" applyAlignment="1">
      <alignment horizontal="center" vertical="center" wrapText="1" readingOrder="2"/>
    </xf>
    <xf numFmtId="10" fontId="8" fillId="6" borderId="1" xfId="4" applyNumberFormat="1" applyFont="1" applyFill="1" applyBorder="1" applyAlignment="1">
      <alignment horizontal="center" vertical="center" wrapText="1" readingOrder="2"/>
    </xf>
    <xf numFmtId="0" fontId="8" fillId="6" borderId="4" xfId="3" applyFont="1" applyFill="1" applyBorder="1" applyAlignment="1">
      <alignment horizontal="center" vertical="center" wrapText="1" readingOrder="2"/>
    </xf>
    <xf numFmtId="10" fontId="7" fillId="6" borderId="1" xfId="2" applyNumberFormat="1" applyFont="1" applyFill="1" applyBorder="1" applyAlignment="1">
      <alignment horizontal="center" vertical="center" wrapText="1" readingOrder="2"/>
    </xf>
    <xf numFmtId="165" fontId="8" fillId="6" borderId="1" xfId="3" applyNumberFormat="1" applyFont="1" applyFill="1" applyBorder="1" applyAlignment="1">
      <alignment horizontal="center" vertical="center" wrapText="1" readingOrder="2"/>
    </xf>
    <xf numFmtId="0" fontId="4" fillId="0" borderId="0" xfId="0" applyFont="1" applyAlignment="1">
      <alignment vertical="center"/>
    </xf>
    <xf numFmtId="164" fontId="4" fillId="0" borderId="0" xfId="0" applyNumberFormat="1" applyFont="1" applyAlignment="1">
      <alignment readingOrder="2"/>
    </xf>
    <xf numFmtId="0" fontId="8" fillId="0" borderId="0" xfId="0" applyFont="1" applyAlignment="1">
      <alignment readingOrder="2"/>
    </xf>
    <xf numFmtId="9" fontId="8" fillId="0" borderId="0" xfId="2" applyFont="1" applyAlignment="1">
      <alignment readingOrder="2"/>
    </xf>
    <xf numFmtId="0" fontId="4" fillId="0" borderId="0" xfId="0" applyFont="1" applyAlignment="1">
      <alignment readingOrder="2"/>
    </xf>
    <xf numFmtId="0" fontId="6" fillId="0" borderId="14" xfId="0" applyFont="1" applyBorder="1" applyAlignment="1">
      <alignment vertical="center" wrapText="1" readingOrder="2"/>
    </xf>
    <xf numFmtId="0" fontId="6" fillId="0" borderId="3" xfId="0" applyFont="1" applyBorder="1" applyAlignment="1">
      <alignment vertical="center" wrapText="1" readingOrder="2"/>
    </xf>
    <xf numFmtId="0" fontId="10" fillId="0" borderId="0" xfId="0" applyFont="1" applyAlignment="1">
      <alignment vertical="top"/>
    </xf>
    <xf numFmtId="165" fontId="8" fillId="6" borderId="5" xfId="4" applyNumberFormat="1" applyFont="1" applyFill="1" applyBorder="1" applyAlignment="1">
      <alignment vertical="center" wrapText="1" readingOrder="2"/>
    </xf>
    <xf numFmtId="165" fontId="8" fillId="6" borderId="9" xfId="4" applyNumberFormat="1" applyFont="1" applyFill="1" applyBorder="1" applyAlignment="1">
      <alignment vertical="center" wrapText="1" readingOrder="2"/>
    </xf>
    <xf numFmtId="1" fontId="8" fillId="6" borderId="5" xfId="3" applyNumberFormat="1" applyFont="1" applyFill="1" applyBorder="1" applyAlignment="1">
      <alignment vertical="center" wrapText="1" readingOrder="2"/>
    </xf>
    <xf numFmtId="1" fontId="8" fillId="6" borderId="9" xfId="3" applyNumberFormat="1" applyFont="1" applyFill="1" applyBorder="1" applyAlignment="1">
      <alignment vertical="center" wrapText="1" readingOrder="2"/>
    </xf>
    <xf numFmtId="0" fontId="8" fillId="6" borderId="5" xfId="4" applyNumberFormat="1" applyFont="1" applyFill="1" applyBorder="1" applyAlignment="1">
      <alignment vertical="center" wrapText="1" readingOrder="2"/>
    </xf>
    <xf numFmtId="0" fontId="8" fillId="6" borderId="9" xfId="4" applyNumberFormat="1" applyFont="1" applyFill="1" applyBorder="1" applyAlignment="1">
      <alignment vertical="center" wrapText="1" readingOrder="2"/>
    </xf>
    <xf numFmtId="3" fontId="7" fillId="6" borderId="5" xfId="0" applyNumberFormat="1" applyFont="1" applyFill="1" applyBorder="1" applyAlignment="1">
      <alignment vertical="center" wrapText="1" readingOrder="2"/>
    </xf>
    <xf numFmtId="3" fontId="7" fillId="6" borderId="9" xfId="0" applyNumberFormat="1" applyFont="1" applyFill="1" applyBorder="1" applyAlignment="1">
      <alignment vertical="center" wrapText="1" readingOrder="2"/>
    </xf>
    <xf numFmtId="10" fontId="7" fillId="6" borderId="5" xfId="2" applyNumberFormat="1" applyFont="1" applyFill="1" applyBorder="1" applyAlignment="1">
      <alignment vertical="center" wrapText="1" readingOrder="2"/>
    </xf>
    <xf numFmtId="10" fontId="7" fillId="6" borderId="9" xfId="2" applyNumberFormat="1" applyFont="1" applyFill="1" applyBorder="1" applyAlignment="1">
      <alignment vertical="center" wrapText="1" readingOrder="2"/>
    </xf>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vertical="center" readingOrder="2"/>
    </xf>
    <xf numFmtId="0" fontId="6" fillId="0" borderId="5" xfId="0" applyFont="1" applyBorder="1" applyAlignment="1">
      <alignment vertical="center" readingOrder="2"/>
    </xf>
    <xf numFmtId="0" fontId="6" fillId="0" borderId="9" xfId="0" applyFont="1" applyBorder="1" applyAlignment="1">
      <alignment vertical="center" readingOrder="2"/>
    </xf>
    <xf numFmtId="49" fontId="6" fillId="5" borderId="10" xfId="0" applyNumberFormat="1" applyFont="1" applyFill="1" applyBorder="1" applyAlignment="1">
      <alignment vertical="center" readingOrder="2"/>
    </xf>
    <xf numFmtId="0" fontId="6" fillId="0" borderId="5" xfId="0" applyFont="1" applyBorder="1" applyAlignment="1">
      <alignment vertical="center" wrapText="1" readingOrder="2"/>
    </xf>
    <xf numFmtId="0" fontId="6" fillId="0" borderId="7" xfId="0" applyFont="1" applyBorder="1" applyAlignment="1">
      <alignment vertical="center" wrapText="1" readingOrder="2"/>
    </xf>
    <xf numFmtId="9" fontId="8" fillId="0" borderId="5" xfId="2" applyFont="1" applyBorder="1" applyAlignment="1">
      <alignment readingOrder="2"/>
    </xf>
    <xf numFmtId="0" fontId="8" fillId="0" borderId="7" xfId="2" applyNumberFormat="1" applyFont="1" applyBorder="1" applyAlignment="1">
      <alignment readingOrder="2"/>
    </xf>
    <xf numFmtId="164" fontId="6" fillId="7" borderId="5" xfId="0" applyNumberFormat="1" applyFont="1" applyFill="1" applyBorder="1" applyAlignment="1">
      <alignment vertical="center" wrapText="1" readingOrder="2"/>
    </xf>
    <xf numFmtId="164" fontId="6" fillId="7" borderId="7" xfId="0" applyNumberFormat="1" applyFont="1" applyFill="1" applyBorder="1" applyAlignment="1">
      <alignment vertical="center" wrapText="1" readingOrder="2"/>
    </xf>
    <xf numFmtId="0" fontId="6" fillId="0" borderId="7" xfId="0" applyFont="1" applyBorder="1" applyAlignment="1">
      <alignment vertical="center" readingOrder="2"/>
    </xf>
    <xf numFmtId="0" fontId="7" fillId="0" borderId="6" xfId="0" applyFont="1" applyBorder="1" applyAlignment="1">
      <alignment vertical="center" wrapText="1" readingOrder="2"/>
    </xf>
    <xf numFmtId="0" fontId="7" fillId="0" borderId="8" xfId="0" applyFont="1" applyBorder="1" applyAlignment="1">
      <alignment vertical="center" wrapText="1" readingOrder="2"/>
    </xf>
    <xf numFmtId="0" fontId="7" fillId="0" borderId="5" xfId="0" applyFont="1" applyBorder="1" applyAlignment="1">
      <alignment vertical="center" wrapText="1" readingOrder="2"/>
    </xf>
    <xf numFmtId="0" fontId="7" fillId="0" borderId="7" xfId="0" applyFont="1" applyBorder="1" applyAlignment="1">
      <alignment vertical="center" wrapText="1" readingOrder="2"/>
    </xf>
    <xf numFmtId="0" fontId="7" fillId="0" borderId="5" xfId="1" applyNumberFormat="1" applyFont="1" applyFill="1" applyBorder="1" applyAlignment="1">
      <alignment vertical="center" wrapText="1" readingOrder="2"/>
    </xf>
    <xf numFmtId="0" fontId="7" fillId="0" borderId="7" xfId="1" applyNumberFormat="1" applyFont="1" applyFill="1" applyBorder="1" applyAlignment="1">
      <alignment vertical="center" wrapText="1" readingOrder="2"/>
    </xf>
    <xf numFmtId="3" fontId="7" fillId="0" borderId="5" xfId="0" applyNumberFormat="1" applyFont="1" applyBorder="1" applyAlignment="1">
      <alignment vertical="center" wrapText="1" readingOrder="2"/>
    </xf>
    <xf numFmtId="3" fontId="7" fillId="0" borderId="7" xfId="0" applyNumberFormat="1" applyFont="1" applyBorder="1" applyAlignment="1">
      <alignment vertical="center" wrapText="1" readingOrder="2"/>
    </xf>
    <xf numFmtId="0" fontId="7" fillId="0" borderId="9" xfId="0" applyFont="1" applyBorder="1" applyAlignment="1">
      <alignment vertical="center" wrapText="1" readingOrder="2"/>
    </xf>
    <xf numFmtId="0" fontId="7" fillId="0" borderId="9" xfId="1" applyNumberFormat="1" applyFont="1" applyFill="1" applyBorder="1" applyAlignment="1">
      <alignment vertical="center" wrapText="1" readingOrder="2"/>
    </xf>
    <xf numFmtId="0" fontId="5" fillId="4" borderId="2" xfId="0" applyFont="1" applyFill="1" applyBorder="1" applyAlignment="1">
      <alignment vertical="center" readingOrder="2"/>
    </xf>
    <xf numFmtId="0" fontId="5" fillId="4" borderId="3" xfId="0" applyFont="1" applyFill="1" applyBorder="1" applyAlignment="1">
      <alignment vertical="center" readingOrder="2"/>
    </xf>
    <xf numFmtId="0" fontId="6" fillId="4" borderId="3" xfId="0" applyFont="1" applyFill="1" applyBorder="1" applyAlignment="1">
      <alignment vertical="center" wrapText="1" readingOrder="2"/>
    </xf>
    <xf numFmtId="0" fontId="6" fillId="0" borderId="2" xfId="0" applyFont="1" applyBorder="1" applyAlignment="1">
      <alignment vertical="center" readingOrder="2"/>
    </xf>
    <xf numFmtId="49" fontId="6" fillId="5" borderId="3" xfId="0" applyNumberFormat="1" applyFont="1" applyFill="1" applyBorder="1" applyAlignment="1">
      <alignment vertical="center" wrapText="1" readingOrder="2"/>
    </xf>
    <xf numFmtId="0" fontId="6" fillId="0" borderId="13" xfId="0" applyFont="1" applyBorder="1" applyAlignment="1">
      <alignment vertical="center" readingOrder="2"/>
    </xf>
    <xf numFmtId="0" fontId="6" fillId="0" borderId="4" xfId="0" applyFont="1" applyBorder="1" applyAlignment="1">
      <alignment horizontal="center" vertical="center" wrapText="1" readingOrder="2"/>
    </xf>
    <xf numFmtId="0" fontId="6" fillId="4" borderId="6" xfId="0" applyFont="1" applyFill="1" applyBorder="1" applyAlignment="1">
      <alignment vertical="center" readingOrder="2"/>
    </xf>
    <xf numFmtId="0" fontId="6" fillId="4" borderId="10" xfId="0" applyFont="1" applyFill="1" applyBorder="1" applyAlignment="1">
      <alignment vertical="center" wrapText="1" readingOrder="2"/>
    </xf>
    <xf numFmtId="49" fontId="6" fillId="5" borderId="13" xfId="0" applyNumberFormat="1" applyFont="1" applyFill="1" applyBorder="1" applyAlignment="1">
      <alignment vertical="center" readingOrder="2"/>
    </xf>
    <xf numFmtId="49" fontId="6" fillId="5" borderId="14" xfId="0" applyNumberFormat="1" applyFont="1" applyFill="1" applyBorder="1" applyAlignment="1">
      <alignment vertical="center" readingOrder="2"/>
    </xf>
    <xf numFmtId="0" fontId="4" fillId="0" borderId="2" xfId="0" applyFont="1" applyBorder="1" applyAlignment="1">
      <alignment vertical="center" readingOrder="2"/>
    </xf>
    <xf numFmtId="1" fontId="8" fillId="6" borderId="11" xfId="3" applyNumberFormat="1" applyFont="1" applyFill="1" applyBorder="1" applyAlignment="1">
      <alignment vertical="center" wrapText="1" readingOrder="2"/>
    </xf>
    <xf numFmtId="1" fontId="8" fillId="6" borderId="15" xfId="3" applyNumberFormat="1" applyFont="1" applyFill="1" applyBorder="1" applyAlignment="1">
      <alignment vertical="center" wrapText="1" readingOrder="2"/>
    </xf>
    <xf numFmtId="0" fontId="7" fillId="0" borderId="0" xfId="0" applyFont="1" applyBorder="1" applyAlignment="1">
      <alignment vertical="center" wrapText="1" readingOrder="2"/>
    </xf>
    <xf numFmtId="0" fontId="7" fillId="0" borderId="0" xfId="1" applyNumberFormat="1" applyFont="1" applyFill="1" applyBorder="1" applyAlignment="1">
      <alignment vertical="center" wrapText="1" readingOrder="2"/>
    </xf>
    <xf numFmtId="0" fontId="7" fillId="0" borderId="10" xfId="0" applyFont="1" applyBorder="1" applyAlignment="1">
      <alignment vertical="center" wrapText="1" readingOrder="2"/>
    </xf>
    <xf numFmtId="0" fontId="7" fillId="0" borderId="10" xfId="1" applyNumberFormat="1" applyFont="1" applyFill="1" applyBorder="1" applyAlignment="1">
      <alignment vertical="center" wrapText="1" readingOrder="2"/>
    </xf>
    <xf numFmtId="3" fontId="7" fillId="0" borderId="11" xfId="0" applyNumberFormat="1" applyFont="1" applyBorder="1" applyAlignment="1">
      <alignment vertical="center" wrapText="1" readingOrder="2"/>
    </xf>
    <xf numFmtId="3" fontId="7" fillId="0" borderId="12" xfId="0" applyNumberFormat="1" applyFont="1" applyBorder="1" applyAlignment="1">
      <alignment vertical="center" wrapText="1" readingOrder="2"/>
    </xf>
    <xf numFmtId="0" fontId="7" fillId="0" borderId="13" xfId="0" applyFont="1" applyBorder="1" applyAlignment="1">
      <alignment vertical="center" wrapText="1" readingOrder="2"/>
    </xf>
    <xf numFmtId="0" fontId="7" fillId="0" borderId="14" xfId="0" applyFont="1" applyBorder="1" applyAlignment="1">
      <alignment vertical="center" wrapText="1" readingOrder="2"/>
    </xf>
    <xf numFmtId="0" fontId="7" fillId="0" borderId="14" xfId="1" applyNumberFormat="1" applyFont="1" applyFill="1" applyBorder="1" applyAlignment="1">
      <alignment vertical="center" wrapText="1" readingOrder="2"/>
    </xf>
    <xf numFmtId="3" fontId="7" fillId="0" borderId="15" xfId="0" applyNumberFormat="1" applyFont="1" applyBorder="1" applyAlignment="1">
      <alignment vertical="center" wrapText="1" readingOrder="2"/>
    </xf>
    <xf numFmtId="0" fontId="5" fillId="0" borderId="0" xfId="0" applyFont="1" applyFill="1" applyBorder="1" applyAlignment="1">
      <alignment vertical="center" readingOrder="2"/>
    </xf>
    <xf numFmtId="0" fontId="6" fillId="0" borderId="0" xfId="0" applyFont="1" applyFill="1" applyBorder="1" applyAlignment="1">
      <alignment vertical="center" wrapText="1" readingOrder="2"/>
    </xf>
    <xf numFmtId="165" fontId="8" fillId="6" borderId="6" xfId="4" applyNumberFormat="1" applyFont="1" applyFill="1" applyBorder="1" applyAlignment="1">
      <alignment vertical="center" wrapText="1" readingOrder="2"/>
    </xf>
    <xf numFmtId="165" fontId="8" fillId="6" borderId="13" xfId="4" applyNumberFormat="1" applyFont="1" applyFill="1" applyBorder="1" applyAlignment="1">
      <alignment vertical="center" wrapText="1" readingOrder="2"/>
    </xf>
    <xf numFmtId="165" fontId="8" fillId="6" borderId="2" xfId="4" applyNumberFormat="1" applyFont="1" applyFill="1" applyBorder="1" applyAlignment="1">
      <alignment horizontal="center" vertical="center" wrapText="1" readingOrder="2"/>
    </xf>
    <xf numFmtId="0" fontId="6" fillId="0" borderId="0" xfId="0" applyFont="1" applyBorder="1" applyAlignment="1">
      <alignment vertical="center" wrapText="1" readingOrder="2"/>
    </xf>
    <xf numFmtId="9" fontId="8" fillId="0" borderId="0" xfId="2" applyFont="1" applyBorder="1" applyAlignment="1">
      <alignment readingOrder="2"/>
    </xf>
    <xf numFmtId="0" fontId="6" fillId="0" borderId="10" xfId="0" applyFont="1" applyBorder="1" applyAlignment="1">
      <alignment vertical="center" wrapText="1" readingOrder="2"/>
    </xf>
    <xf numFmtId="9" fontId="8" fillId="0" borderId="10" xfId="2" applyFont="1" applyBorder="1" applyAlignment="1">
      <alignment readingOrder="2"/>
    </xf>
    <xf numFmtId="164" fontId="6" fillId="7" borderId="11" xfId="0" applyNumberFormat="1" applyFont="1" applyFill="1" applyBorder="1" applyAlignment="1">
      <alignment vertical="center" wrapText="1" readingOrder="2"/>
    </xf>
    <xf numFmtId="164" fontId="6" fillId="7" borderId="12" xfId="0" applyNumberFormat="1" applyFont="1" applyFill="1" applyBorder="1" applyAlignment="1">
      <alignment vertical="center" wrapText="1" readingOrder="2"/>
    </xf>
    <xf numFmtId="9" fontId="8" fillId="0" borderId="14" xfId="2" applyFont="1" applyBorder="1" applyAlignment="1">
      <alignment readingOrder="2"/>
    </xf>
    <xf numFmtId="164" fontId="6" fillId="7" borderId="15" xfId="0" applyNumberFormat="1" applyFont="1" applyFill="1" applyBorder="1" applyAlignment="1">
      <alignment horizontal="center" vertical="center" wrapText="1" readingOrder="2"/>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6399-BD87-44F3-BB06-AFA130E39C6E}">
  <dimension ref="A1:R36"/>
  <sheetViews>
    <sheetView rightToLeft="1" tabSelected="1" topLeftCell="AN24" zoomScale="70" zoomScaleNormal="70" workbookViewId="0">
      <selection activeCell="BG36" sqref="BG36"/>
    </sheetView>
  </sheetViews>
  <sheetFormatPr defaultColWidth="8.75" defaultRowHeight="18" x14ac:dyDescent="0.25"/>
  <cols>
    <col min="1" max="1" width="4.25" style="36" customWidth="1"/>
    <col min="2" max="2" width="23.25" style="1" customWidth="1"/>
    <col min="3" max="3" width="26.375" style="1" customWidth="1"/>
    <col min="4" max="4" width="15" style="1" customWidth="1"/>
    <col min="5" max="5" width="11.25" style="1" customWidth="1"/>
    <col min="6" max="6" width="8.75" style="1"/>
    <col min="7" max="7" width="26.5" style="1" customWidth="1"/>
    <col min="8" max="8" width="7.25" style="1" customWidth="1"/>
    <col min="9" max="9" width="13.625" style="1" customWidth="1"/>
    <col min="10" max="10" width="20.125" style="1" customWidth="1"/>
    <col min="11" max="11" width="18.25" style="1" bestFit="1" customWidth="1"/>
    <col min="12" max="12" width="19.5" style="1" customWidth="1"/>
    <col min="13" max="13" width="20.625" style="40" customWidth="1"/>
    <col min="14" max="14" width="16.25" style="37" customWidth="1"/>
    <col min="15" max="15" width="16.625" style="1" customWidth="1"/>
    <col min="16" max="16" width="22.5" style="38" customWidth="1"/>
    <col min="17" max="17" width="12.75" style="39" customWidth="1"/>
    <col min="18" max="18" width="17.75" style="38" customWidth="1"/>
    <col min="19" max="16384" width="8.75" style="1"/>
  </cols>
  <sheetData>
    <row r="1" spans="1:18" ht="23.25" x14ac:dyDescent="0.25">
      <c r="A1" s="76" t="s">
        <v>0</v>
      </c>
      <c r="B1" s="77"/>
      <c r="C1" s="77"/>
      <c r="D1" s="77"/>
      <c r="E1" s="77"/>
      <c r="F1" s="77"/>
      <c r="G1" s="77"/>
      <c r="H1" s="77"/>
      <c r="I1" s="77"/>
      <c r="J1" s="77"/>
      <c r="K1" s="100"/>
      <c r="L1" s="100"/>
      <c r="M1" s="100"/>
      <c r="N1" s="100"/>
      <c r="O1" s="100"/>
      <c r="P1" s="100"/>
      <c r="Q1" s="100"/>
      <c r="R1" s="100"/>
    </row>
    <row r="2" spans="1:18" s="7" customFormat="1" ht="18" customHeight="1" x14ac:dyDescent="0.25">
      <c r="A2" s="83" t="s">
        <v>1</v>
      </c>
      <c r="B2" s="84"/>
      <c r="C2" s="78"/>
      <c r="D2" s="78"/>
      <c r="E2" s="78"/>
      <c r="F2" s="78"/>
      <c r="G2" s="78"/>
      <c r="H2" s="78"/>
      <c r="I2" s="78"/>
      <c r="J2" s="78"/>
      <c r="K2" s="101"/>
      <c r="L2" s="101"/>
      <c r="M2" s="101"/>
      <c r="N2" s="101"/>
      <c r="O2" s="101"/>
      <c r="P2" s="101"/>
      <c r="Q2" s="101"/>
      <c r="R2" s="101"/>
    </row>
    <row r="3" spans="1:18" s="7" customFormat="1" ht="72" x14ac:dyDescent="0.25">
      <c r="A3" s="87"/>
      <c r="B3" s="82" t="s">
        <v>2</v>
      </c>
      <c r="C3" s="82" t="s">
        <v>3</v>
      </c>
      <c r="D3" s="2" t="s">
        <v>4</v>
      </c>
      <c r="E3" s="2" t="s">
        <v>5</v>
      </c>
      <c r="F3" s="2" t="s">
        <v>6</v>
      </c>
      <c r="G3" s="2" t="s">
        <v>7</v>
      </c>
      <c r="H3" s="2" t="s">
        <v>8</v>
      </c>
      <c r="I3" s="2" t="s">
        <v>9</v>
      </c>
      <c r="J3" s="2" t="s">
        <v>10</v>
      </c>
      <c r="K3" s="2" t="s">
        <v>11</v>
      </c>
      <c r="L3" s="3" t="s">
        <v>12</v>
      </c>
      <c r="M3" s="4" t="s">
        <v>13</v>
      </c>
      <c r="N3" s="5" t="s">
        <v>14</v>
      </c>
      <c r="O3" s="2" t="s">
        <v>15</v>
      </c>
      <c r="P3" s="2" t="s">
        <v>16</v>
      </c>
      <c r="Q3" s="6" t="s">
        <v>17</v>
      </c>
      <c r="R3" s="2" t="s">
        <v>18</v>
      </c>
    </row>
    <row r="4" spans="1:18" x14ac:dyDescent="0.25">
      <c r="A4" s="85" t="s">
        <v>74</v>
      </c>
      <c r="B4" s="86"/>
      <c r="C4" s="55"/>
      <c r="D4" s="55"/>
      <c r="E4" s="55"/>
      <c r="F4" s="55"/>
      <c r="G4" s="55"/>
      <c r="H4" s="55"/>
      <c r="I4" s="55"/>
      <c r="J4" s="55"/>
      <c r="K4" s="55"/>
      <c r="L4" s="55"/>
      <c r="M4" s="55"/>
      <c r="N4" s="55"/>
      <c r="O4" s="55"/>
      <c r="P4" s="55"/>
      <c r="Q4" s="55"/>
      <c r="R4" s="55"/>
    </row>
    <row r="5" spans="1:18" ht="18" customHeight="1" x14ac:dyDescent="0.25">
      <c r="A5" s="56">
        <v>1</v>
      </c>
      <c r="B5" s="66" t="s">
        <v>19</v>
      </c>
      <c r="C5" s="68" t="s">
        <v>20</v>
      </c>
      <c r="D5" s="70">
        <v>2410082785</v>
      </c>
      <c r="E5" s="68" t="s">
        <v>21</v>
      </c>
      <c r="F5" s="72" t="s">
        <v>22</v>
      </c>
      <c r="G5" s="8" t="s">
        <v>23</v>
      </c>
      <c r="H5" s="9" t="s">
        <v>24</v>
      </c>
      <c r="I5" s="10">
        <v>100</v>
      </c>
      <c r="J5" s="8" t="s">
        <v>25</v>
      </c>
      <c r="K5" s="11">
        <v>65000</v>
      </c>
      <c r="L5" s="9">
        <v>1</v>
      </c>
      <c r="M5" s="12">
        <f>K5*L5</f>
        <v>65000</v>
      </c>
      <c r="N5" s="12">
        <f>M5*1.18</f>
        <v>76700</v>
      </c>
      <c r="O5" s="59" t="s">
        <v>26</v>
      </c>
      <c r="P5" s="59" t="s">
        <v>27</v>
      </c>
      <c r="Q5" s="61" t="s">
        <v>28</v>
      </c>
      <c r="R5" s="63">
        <f>N5</f>
        <v>76700</v>
      </c>
    </row>
    <row r="6" spans="1:18" x14ac:dyDescent="0.25">
      <c r="A6" s="65"/>
      <c r="B6" s="67"/>
      <c r="C6" s="69"/>
      <c r="D6" s="71"/>
      <c r="E6" s="69"/>
      <c r="F6" s="73"/>
      <c r="G6" s="13" t="s">
        <v>29</v>
      </c>
      <c r="H6" s="14" t="s">
        <v>24</v>
      </c>
      <c r="I6" s="15">
        <v>78</v>
      </c>
      <c r="J6" s="16" t="s">
        <v>25</v>
      </c>
      <c r="K6" s="17">
        <v>95000</v>
      </c>
      <c r="L6" s="18">
        <v>1</v>
      </c>
      <c r="M6" s="19">
        <f>K6*L6</f>
        <v>95000</v>
      </c>
      <c r="N6" s="20">
        <f t="shared" ref="N6:N8" si="0">M6*1.18</f>
        <v>112100</v>
      </c>
      <c r="O6" s="60"/>
      <c r="P6" s="60"/>
      <c r="Q6" s="62"/>
      <c r="R6" s="64"/>
    </row>
    <row r="7" spans="1:18" ht="36" x14ac:dyDescent="0.25">
      <c r="A7" s="65"/>
      <c r="B7" s="67"/>
      <c r="C7" s="69"/>
      <c r="D7" s="71"/>
      <c r="E7" s="69"/>
      <c r="F7" s="73"/>
      <c r="G7" s="13" t="s">
        <v>30</v>
      </c>
      <c r="H7" s="14" t="s">
        <v>24</v>
      </c>
      <c r="I7" s="15">
        <v>58</v>
      </c>
      <c r="J7" s="16" t="s">
        <v>25</v>
      </c>
      <c r="K7" s="17">
        <v>163000</v>
      </c>
      <c r="L7" s="18">
        <v>1</v>
      </c>
      <c r="M7" s="19">
        <f t="shared" ref="M7:M8" si="1">K7*L7</f>
        <v>163000</v>
      </c>
      <c r="N7" s="20">
        <f t="shared" si="0"/>
        <v>192340</v>
      </c>
      <c r="O7" s="60"/>
      <c r="P7" s="60"/>
      <c r="Q7" s="62"/>
      <c r="R7" s="64"/>
    </row>
    <row r="8" spans="1:18" ht="36" x14ac:dyDescent="0.25">
      <c r="A8" s="65"/>
      <c r="B8" s="67"/>
      <c r="C8" s="74"/>
      <c r="D8" s="75"/>
      <c r="E8" s="69"/>
      <c r="F8" s="73"/>
      <c r="G8" s="13" t="s">
        <v>31</v>
      </c>
      <c r="H8" s="14" t="s">
        <v>24</v>
      </c>
      <c r="I8" s="15">
        <v>55</v>
      </c>
      <c r="J8" s="16" t="s">
        <v>25</v>
      </c>
      <c r="K8" s="17">
        <v>180000</v>
      </c>
      <c r="L8" s="18">
        <v>1</v>
      </c>
      <c r="M8" s="19">
        <f t="shared" si="1"/>
        <v>180000</v>
      </c>
      <c r="N8" s="20">
        <f t="shared" si="0"/>
        <v>212400</v>
      </c>
      <c r="O8" s="60"/>
      <c r="P8" s="60"/>
      <c r="Q8" s="62"/>
      <c r="R8" s="64"/>
    </row>
    <row r="9" spans="1:18" ht="18" customHeight="1" x14ac:dyDescent="0.25">
      <c r="A9" s="79" t="s">
        <v>82</v>
      </c>
      <c r="B9" s="42"/>
      <c r="C9" s="42"/>
      <c r="D9" s="42"/>
      <c r="E9" s="42"/>
      <c r="F9" s="42"/>
      <c r="G9" s="42"/>
      <c r="H9" s="42"/>
      <c r="I9" s="42"/>
      <c r="J9" s="42"/>
      <c r="K9" s="42"/>
      <c r="L9" s="42"/>
      <c r="M9" s="42"/>
      <c r="N9" s="42"/>
      <c r="O9" s="42"/>
      <c r="P9" s="42"/>
      <c r="Q9" s="42"/>
      <c r="R9" s="42"/>
    </row>
    <row r="10" spans="1:18" x14ac:dyDescent="0.25">
      <c r="A10" s="54" t="s">
        <v>77</v>
      </c>
      <c r="B10" s="55"/>
      <c r="C10" s="55"/>
      <c r="D10" s="55"/>
      <c r="E10" s="55"/>
      <c r="F10" s="55"/>
      <c r="G10" s="55"/>
      <c r="H10" s="55"/>
      <c r="I10" s="55"/>
      <c r="J10" s="55"/>
      <c r="K10" s="55"/>
      <c r="L10" s="55"/>
      <c r="M10" s="55"/>
      <c r="N10" s="55"/>
      <c r="O10" s="55"/>
      <c r="P10" s="55"/>
      <c r="Q10" s="55"/>
      <c r="R10" s="55"/>
    </row>
    <row r="11" spans="1:18" ht="18" customHeight="1" x14ac:dyDescent="0.25">
      <c r="A11" s="56">
        <v>2</v>
      </c>
      <c r="B11" s="66" t="s">
        <v>32</v>
      </c>
      <c r="C11" s="68" t="s">
        <v>20</v>
      </c>
      <c r="D11" s="70"/>
      <c r="E11" s="68" t="s">
        <v>33</v>
      </c>
      <c r="F11" s="72" t="s">
        <v>22</v>
      </c>
      <c r="G11" s="8" t="s">
        <v>34</v>
      </c>
      <c r="H11" s="9" t="s">
        <v>24</v>
      </c>
      <c r="I11" s="10">
        <v>100</v>
      </c>
      <c r="J11" s="8" t="s">
        <v>25</v>
      </c>
      <c r="K11" s="11">
        <v>59000</v>
      </c>
      <c r="L11" s="9">
        <v>1</v>
      </c>
      <c r="M11" s="12">
        <f>K11*L11</f>
        <v>59000</v>
      </c>
      <c r="N11" s="12">
        <f>M11*1.18</f>
        <v>69620</v>
      </c>
      <c r="O11" s="59" t="s">
        <v>26</v>
      </c>
      <c r="P11" s="59" t="s">
        <v>27</v>
      </c>
      <c r="Q11" s="61" t="s">
        <v>28</v>
      </c>
      <c r="R11" s="63">
        <f>N11</f>
        <v>69620</v>
      </c>
    </row>
    <row r="12" spans="1:18" x14ac:dyDescent="0.25">
      <c r="A12" s="65"/>
      <c r="B12" s="67"/>
      <c r="C12" s="69"/>
      <c r="D12" s="71"/>
      <c r="E12" s="69"/>
      <c r="F12" s="73"/>
      <c r="G12" s="13" t="s">
        <v>35</v>
      </c>
      <c r="H12" s="14" t="s">
        <v>24</v>
      </c>
      <c r="I12" s="15">
        <v>85</v>
      </c>
      <c r="J12" s="16" t="s">
        <v>25</v>
      </c>
      <c r="K12" s="17">
        <v>75250</v>
      </c>
      <c r="L12" s="18">
        <v>1</v>
      </c>
      <c r="M12" s="19">
        <f>K12*L12</f>
        <v>75250</v>
      </c>
      <c r="N12" s="20">
        <f t="shared" ref="N12:N13" si="2">M12*1.18</f>
        <v>88795</v>
      </c>
      <c r="O12" s="60"/>
      <c r="P12" s="60"/>
      <c r="Q12" s="62"/>
      <c r="R12" s="64"/>
    </row>
    <row r="13" spans="1:18" x14ac:dyDescent="0.25">
      <c r="A13" s="65"/>
      <c r="B13" s="67"/>
      <c r="C13" s="69"/>
      <c r="D13" s="71"/>
      <c r="E13" s="69"/>
      <c r="F13" s="73"/>
      <c r="G13" s="13" t="s">
        <v>36</v>
      </c>
      <c r="H13" s="14" t="s">
        <v>24</v>
      </c>
      <c r="I13" s="15">
        <v>73</v>
      </c>
      <c r="J13" s="16" t="s">
        <v>25</v>
      </c>
      <c r="K13" s="17">
        <v>96000</v>
      </c>
      <c r="L13" s="18">
        <v>1</v>
      </c>
      <c r="M13" s="19">
        <f t="shared" ref="M13" si="3">K13*L13</f>
        <v>96000</v>
      </c>
      <c r="N13" s="20">
        <f t="shared" si="2"/>
        <v>113280</v>
      </c>
      <c r="O13" s="60"/>
      <c r="P13" s="60"/>
      <c r="Q13" s="62"/>
      <c r="R13" s="64"/>
    </row>
    <row r="14" spans="1:18" ht="18" customHeight="1" x14ac:dyDescent="0.25">
      <c r="A14" s="79" t="s">
        <v>37</v>
      </c>
      <c r="B14" s="42"/>
      <c r="C14" s="42"/>
      <c r="D14" s="42"/>
      <c r="E14" s="42"/>
      <c r="F14" s="42"/>
      <c r="G14" s="42"/>
      <c r="H14" s="42"/>
      <c r="I14" s="42"/>
      <c r="J14" s="42"/>
      <c r="K14" s="42"/>
      <c r="L14" s="42"/>
      <c r="M14" s="42"/>
      <c r="N14" s="42"/>
      <c r="O14" s="42"/>
      <c r="P14" s="42"/>
      <c r="Q14" s="42"/>
      <c r="R14" s="42"/>
    </row>
    <row r="15" spans="1:18" x14ac:dyDescent="0.25">
      <c r="A15" s="54" t="s">
        <v>75</v>
      </c>
      <c r="B15" s="55"/>
      <c r="C15" s="55"/>
      <c r="D15" s="55"/>
      <c r="E15" s="55"/>
      <c r="F15" s="55"/>
      <c r="G15" s="55"/>
      <c r="H15" s="55"/>
      <c r="I15" s="55"/>
      <c r="J15" s="55"/>
      <c r="K15" s="55"/>
      <c r="L15" s="55"/>
      <c r="M15" s="55"/>
      <c r="N15" s="55"/>
      <c r="O15" s="55"/>
      <c r="P15" s="55"/>
      <c r="Q15" s="55"/>
      <c r="R15" s="55"/>
    </row>
    <row r="16" spans="1:18" ht="90" x14ac:dyDescent="0.25">
      <c r="A16" s="56">
        <v>3</v>
      </c>
      <c r="B16" s="21" t="s">
        <v>38</v>
      </c>
      <c r="C16" s="22" t="s">
        <v>20</v>
      </c>
      <c r="D16" s="23">
        <v>2490052950</v>
      </c>
      <c r="E16" s="22" t="s">
        <v>39</v>
      </c>
      <c r="F16" s="24" t="s">
        <v>22</v>
      </c>
      <c r="G16" s="25" t="s">
        <v>40</v>
      </c>
      <c r="H16" s="9" t="s">
        <v>24</v>
      </c>
      <c r="I16" s="10">
        <v>100</v>
      </c>
      <c r="J16" s="8" t="s">
        <v>25</v>
      </c>
      <c r="K16" s="26">
        <v>22800</v>
      </c>
      <c r="L16" s="27">
        <v>1</v>
      </c>
      <c r="M16" s="12">
        <f>K16*L16</f>
        <v>22800</v>
      </c>
      <c r="N16" s="12">
        <f>M16*1.18</f>
        <v>26904</v>
      </c>
      <c r="O16" s="28" t="s">
        <v>41</v>
      </c>
      <c r="P16" s="28" t="s">
        <v>27</v>
      </c>
      <c r="Q16" s="29" t="s">
        <v>28</v>
      </c>
      <c r="R16" s="30">
        <f>N16</f>
        <v>26904</v>
      </c>
    </row>
    <row r="17" spans="1:18" ht="18" customHeight="1" x14ac:dyDescent="0.25">
      <c r="A17" s="79" t="s">
        <v>42</v>
      </c>
      <c r="B17" s="42"/>
      <c r="C17" s="42"/>
      <c r="D17" s="42"/>
      <c r="E17" s="42"/>
      <c r="F17" s="42"/>
      <c r="G17" s="42"/>
      <c r="H17" s="42"/>
      <c r="I17" s="42"/>
      <c r="J17" s="42"/>
      <c r="K17" s="42"/>
      <c r="L17" s="42"/>
      <c r="M17" s="42"/>
      <c r="N17" s="42"/>
      <c r="O17" s="42"/>
      <c r="P17" s="42"/>
      <c r="Q17" s="42"/>
      <c r="R17" s="42"/>
    </row>
    <row r="18" spans="1:18" x14ac:dyDescent="0.25">
      <c r="A18" s="54" t="s">
        <v>76</v>
      </c>
      <c r="B18" s="80"/>
      <c r="C18" s="55"/>
      <c r="D18" s="55"/>
      <c r="E18" s="55"/>
      <c r="F18" s="55"/>
      <c r="G18" s="55"/>
      <c r="H18" s="55"/>
      <c r="I18" s="55"/>
      <c r="J18" s="55"/>
      <c r="K18" s="55"/>
      <c r="L18" s="55"/>
      <c r="M18" s="55"/>
      <c r="N18" s="55"/>
      <c r="O18" s="55"/>
      <c r="P18" s="55"/>
      <c r="Q18" s="55"/>
      <c r="R18" s="55"/>
    </row>
    <row r="19" spans="1:18" ht="72" x14ac:dyDescent="0.25">
      <c r="A19" s="56">
        <v>4</v>
      </c>
      <c r="B19" s="21" t="s">
        <v>43</v>
      </c>
      <c r="C19" s="22" t="s">
        <v>20</v>
      </c>
      <c r="D19" s="23"/>
      <c r="E19" s="22"/>
      <c r="F19" s="24" t="s">
        <v>22</v>
      </c>
      <c r="G19" s="25" t="s">
        <v>44</v>
      </c>
      <c r="H19" s="9" t="s">
        <v>24</v>
      </c>
      <c r="I19" s="10">
        <v>100</v>
      </c>
      <c r="J19" s="8" t="s">
        <v>45</v>
      </c>
      <c r="K19" s="26">
        <v>330</v>
      </c>
      <c r="L19" s="27">
        <v>600</v>
      </c>
      <c r="M19" s="12">
        <f>K19*L19</f>
        <v>198000</v>
      </c>
      <c r="N19" s="12">
        <f>M19*1.18</f>
        <v>233640</v>
      </c>
      <c r="O19" s="28" t="s">
        <v>46</v>
      </c>
      <c r="P19" s="31" t="s">
        <v>47</v>
      </c>
      <c r="Q19" s="29" t="s">
        <v>28</v>
      </c>
      <c r="R19" s="30">
        <f>N19</f>
        <v>233640</v>
      </c>
    </row>
    <row r="20" spans="1:18" ht="18" customHeight="1" x14ac:dyDescent="0.25">
      <c r="A20" s="79" t="s">
        <v>48</v>
      </c>
      <c r="B20" s="42"/>
      <c r="C20" s="42"/>
      <c r="D20" s="42"/>
      <c r="E20" s="42"/>
      <c r="F20" s="42"/>
      <c r="G20" s="42"/>
      <c r="H20" s="42"/>
      <c r="I20" s="42"/>
      <c r="J20" s="42"/>
      <c r="K20" s="42"/>
      <c r="L20" s="42"/>
      <c r="M20" s="42"/>
      <c r="N20" s="42"/>
      <c r="O20" s="42"/>
      <c r="P20" s="42"/>
      <c r="Q20" s="42"/>
      <c r="R20" s="42"/>
    </row>
    <row r="21" spans="1:18" x14ac:dyDescent="0.25">
      <c r="A21" s="54" t="s">
        <v>78</v>
      </c>
      <c r="B21" s="55"/>
      <c r="C21" s="55"/>
      <c r="D21" s="55"/>
      <c r="E21" s="55"/>
      <c r="F21" s="55"/>
      <c r="G21" s="55"/>
      <c r="H21" s="55"/>
      <c r="I21" s="55"/>
      <c r="J21" s="55"/>
      <c r="K21" s="55"/>
      <c r="L21" s="55"/>
      <c r="M21" s="55"/>
      <c r="N21" s="55"/>
      <c r="O21" s="55"/>
      <c r="P21" s="55"/>
      <c r="Q21" s="55"/>
      <c r="R21" s="55"/>
    </row>
    <row r="22" spans="1:18" ht="90" x14ac:dyDescent="0.25">
      <c r="A22" s="56">
        <v>5</v>
      </c>
      <c r="B22" s="21" t="s">
        <v>49</v>
      </c>
      <c r="C22" s="22" t="s">
        <v>50</v>
      </c>
      <c r="D22" s="23">
        <v>1715000715</v>
      </c>
      <c r="E22" s="22" t="s">
        <v>51</v>
      </c>
      <c r="F22" s="24" t="s">
        <v>22</v>
      </c>
      <c r="G22" s="25" t="s">
        <v>52</v>
      </c>
      <c r="H22" s="9" t="s">
        <v>24</v>
      </c>
      <c r="I22" s="10">
        <v>100</v>
      </c>
      <c r="J22" s="8" t="s">
        <v>53</v>
      </c>
      <c r="K22" s="26">
        <v>6200</v>
      </c>
      <c r="L22" s="27">
        <v>12</v>
      </c>
      <c r="M22" s="12">
        <f>K22*L22</f>
        <v>74400</v>
      </c>
      <c r="N22" s="12">
        <f>M22*1.18</f>
        <v>87792</v>
      </c>
      <c r="O22" s="28" t="s">
        <v>41</v>
      </c>
      <c r="P22" s="28" t="s">
        <v>27</v>
      </c>
      <c r="Q22" s="29" t="s">
        <v>28</v>
      </c>
      <c r="R22" s="30">
        <f>N22</f>
        <v>87792</v>
      </c>
    </row>
    <row r="23" spans="1:18" ht="18" customHeight="1" x14ac:dyDescent="0.25">
      <c r="A23" s="79" t="s">
        <v>54</v>
      </c>
      <c r="B23" s="42"/>
      <c r="C23" s="42"/>
      <c r="D23" s="42"/>
      <c r="E23" s="42"/>
      <c r="F23" s="42"/>
      <c r="G23" s="42"/>
      <c r="H23" s="42"/>
      <c r="I23" s="42"/>
      <c r="J23" s="42"/>
      <c r="K23" s="42"/>
      <c r="L23" s="42"/>
      <c r="M23" s="42"/>
      <c r="N23" s="42"/>
      <c r="O23" s="42"/>
      <c r="P23" s="42"/>
      <c r="Q23" s="42"/>
      <c r="R23" s="42"/>
    </row>
    <row r="24" spans="1:18" x14ac:dyDescent="0.25">
      <c r="A24" s="54" t="s">
        <v>79</v>
      </c>
      <c r="B24" s="55"/>
      <c r="C24" s="55"/>
      <c r="D24" s="55"/>
      <c r="E24" s="55"/>
      <c r="F24" s="55"/>
      <c r="G24" s="55"/>
      <c r="H24" s="55"/>
      <c r="I24" s="55"/>
      <c r="J24" s="55"/>
      <c r="K24" s="55"/>
      <c r="L24" s="55"/>
      <c r="M24" s="55"/>
      <c r="N24" s="55"/>
      <c r="O24" s="55"/>
      <c r="P24" s="55"/>
      <c r="Q24" s="55"/>
      <c r="R24" s="55"/>
    </row>
    <row r="25" spans="1:18" ht="18" customHeight="1" x14ac:dyDescent="0.25">
      <c r="A25" s="56">
        <v>6</v>
      </c>
      <c r="B25" s="66" t="s">
        <v>55</v>
      </c>
      <c r="C25" s="68" t="s">
        <v>56</v>
      </c>
      <c r="D25" s="70"/>
      <c r="E25" s="68" t="s">
        <v>33</v>
      </c>
      <c r="F25" s="72" t="s">
        <v>22</v>
      </c>
      <c r="G25" s="8" t="s">
        <v>57</v>
      </c>
      <c r="H25" s="9" t="s">
        <v>24</v>
      </c>
      <c r="I25" s="10">
        <v>100</v>
      </c>
      <c r="J25" s="8" t="s">
        <v>45</v>
      </c>
      <c r="K25" s="11">
        <v>190</v>
      </c>
      <c r="L25" s="9">
        <v>260</v>
      </c>
      <c r="M25" s="12">
        <f>K25*L25</f>
        <v>49400</v>
      </c>
      <c r="N25" s="12">
        <f>M25*1.18</f>
        <v>58292</v>
      </c>
      <c r="O25" s="59" t="s">
        <v>26</v>
      </c>
      <c r="P25" s="59" t="s">
        <v>58</v>
      </c>
      <c r="Q25" s="61" t="s">
        <v>28</v>
      </c>
      <c r="R25" s="63">
        <f>N25</f>
        <v>58292</v>
      </c>
    </row>
    <row r="26" spans="1:18" x14ac:dyDescent="0.25">
      <c r="A26" s="65"/>
      <c r="B26" s="67"/>
      <c r="C26" s="69"/>
      <c r="D26" s="71"/>
      <c r="E26" s="69"/>
      <c r="F26" s="73"/>
      <c r="G26" s="13" t="s">
        <v>59</v>
      </c>
      <c r="H26" s="14" t="s">
        <v>24</v>
      </c>
      <c r="I26" s="15">
        <v>88</v>
      </c>
      <c r="J26" s="16" t="s">
        <v>45</v>
      </c>
      <c r="K26" s="17">
        <v>190</v>
      </c>
      <c r="L26" s="18">
        <v>260</v>
      </c>
      <c r="M26" s="19">
        <f>K26*L26</f>
        <v>49400</v>
      </c>
      <c r="N26" s="20">
        <f t="shared" ref="N26" si="4">M26*1.18</f>
        <v>58292</v>
      </c>
      <c r="O26" s="60"/>
      <c r="P26" s="60"/>
      <c r="Q26" s="62"/>
      <c r="R26" s="64"/>
    </row>
    <row r="27" spans="1:18" ht="18" customHeight="1" x14ac:dyDescent="0.25">
      <c r="A27" s="79" t="s">
        <v>60</v>
      </c>
      <c r="B27" s="42"/>
      <c r="C27" s="42"/>
      <c r="D27" s="42"/>
      <c r="E27" s="42"/>
      <c r="F27" s="42"/>
      <c r="G27" s="42"/>
      <c r="H27" s="42"/>
      <c r="I27" s="42"/>
      <c r="J27" s="42"/>
      <c r="K27" s="42"/>
      <c r="L27" s="42"/>
      <c r="M27" s="42"/>
      <c r="N27" s="42"/>
      <c r="O27" s="42"/>
      <c r="P27" s="42"/>
      <c r="Q27" s="42"/>
      <c r="R27" s="42"/>
    </row>
    <row r="28" spans="1:18" x14ac:dyDescent="0.25">
      <c r="A28" s="54" t="s">
        <v>80</v>
      </c>
      <c r="B28" s="55"/>
      <c r="C28" s="55"/>
      <c r="D28" s="55"/>
      <c r="E28" s="55"/>
      <c r="F28" s="55"/>
      <c r="G28" s="55"/>
      <c r="H28" s="55"/>
      <c r="I28" s="55"/>
      <c r="J28" s="55"/>
      <c r="K28" s="55"/>
      <c r="L28" s="55"/>
      <c r="M28" s="55"/>
      <c r="N28" s="55"/>
      <c r="O28" s="55"/>
      <c r="P28" s="55"/>
      <c r="Q28" s="55"/>
      <c r="R28" s="55"/>
    </row>
    <row r="29" spans="1:18" ht="72" x14ac:dyDescent="0.25">
      <c r="A29" s="56">
        <v>7</v>
      </c>
      <c r="B29" s="21" t="s">
        <v>61</v>
      </c>
      <c r="C29" s="22" t="s">
        <v>62</v>
      </c>
      <c r="D29" s="23"/>
      <c r="E29" s="22" t="s">
        <v>63</v>
      </c>
      <c r="F29" s="24" t="s">
        <v>22</v>
      </c>
      <c r="G29" s="25" t="s">
        <v>64</v>
      </c>
      <c r="H29" s="9" t="s">
        <v>24</v>
      </c>
      <c r="I29" s="10">
        <v>100</v>
      </c>
      <c r="J29" s="8" t="s">
        <v>65</v>
      </c>
      <c r="K29" s="26">
        <v>3484826</v>
      </c>
      <c r="L29" s="32">
        <v>6.4000000000000003E-3</v>
      </c>
      <c r="M29" s="12">
        <f>K29*L29</f>
        <v>22302.886399999999</v>
      </c>
      <c r="N29" s="12">
        <f>M29*1.18</f>
        <v>26317.405951999997</v>
      </c>
      <c r="O29" s="28" t="s">
        <v>46</v>
      </c>
      <c r="P29" s="28" t="s">
        <v>66</v>
      </c>
      <c r="Q29" s="29" t="s">
        <v>28</v>
      </c>
      <c r="R29" s="30">
        <f>N29</f>
        <v>26317.405951999997</v>
      </c>
    </row>
    <row r="30" spans="1:18" ht="18" customHeight="1" x14ac:dyDescent="0.25">
      <c r="A30" s="79" t="s">
        <v>67</v>
      </c>
      <c r="B30" s="42"/>
      <c r="C30" s="42"/>
      <c r="D30" s="42"/>
      <c r="E30" s="42"/>
      <c r="F30" s="42"/>
      <c r="G30" s="42"/>
      <c r="H30" s="42"/>
      <c r="I30" s="42"/>
      <c r="J30" s="42"/>
      <c r="K30" s="42"/>
      <c r="L30" s="42"/>
      <c r="M30" s="42"/>
      <c r="N30" s="42"/>
      <c r="O30" s="42"/>
      <c r="P30" s="42"/>
      <c r="Q30" s="42"/>
      <c r="R30" s="42"/>
    </row>
    <row r="31" spans="1:18" x14ac:dyDescent="0.25">
      <c r="A31" s="54" t="s">
        <v>81</v>
      </c>
      <c r="B31" s="58"/>
      <c r="C31" s="58"/>
      <c r="D31" s="58"/>
      <c r="E31" s="58"/>
      <c r="F31" s="58"/>
      <c r="G31" s="55"/>
      <c r="H31" s="55"/>
      <c r="I31" s="55"/>
      <c r="J31" s="55"/>
      <c r="K31" s="55"/>
      <c r="L31" s="55"/>
      <c r="M31" s="55"/>
      <c r="N31" s="55"/>
      <c r="O31" s="58"/>
      <c r="P31" s="58"/>
      <c r="Q31" s="58"/>
      <c r="R31" s="58"/>
    </row>
    <row r="32" spans="1:18" ht="18" customHeight="1" x14ac:dyDescent="0.25">
      <c r="A32" s="56">
        <v>8</v>
      </c>
      <c r="B32" s="66" t="s">
        <v>68</v>
      </c>
      <c r="C32" s="92" t="s">
        <v>62</v>
      </c>
      <c r="D32" s="93"/>
      <c r="E32" s="92" t="s">
        <v>69</v>
      </c>
      <c r="F32" s="94" t="s">
        <v>22</v>
      </c>
      <c r="G32" s="88" t="s">
        <v>70</v>
      </c>
      <c r="H32" s="48" t="s">
        <v>24</v>
      </c>
      <c r="I32" s="50">
        <v>100</v>
      </c>
      <c r="J32" s="46" t="s">
        <v>65</v>
      </c>
      <c r="K32" s="52">
        <v>5.1999999999999998E-2</v>
      </c>
      <c r="L32" s="48">
        <v>4000000</v>
      </c>
      <c r="M32" s="44">
        <f>K32*L32</f>
        <v>208000</v>
      </c>
      <c r="N32" s="102">
        <f>M32*1.18</f>
        <v>245440</v>
      </c>
      <c r="O32" s="66" t="s">
        <v>26</v>
      </c>
      <c r="P32" s="107" t="s">
        <v>27</v>
      </c>
      <c r="Q32" s="108" t="s">
        <v>28</v>
      </c>
      <c r="R32" s="109">
        <f>N32</f>
        <v>245440</v>
      </c>
    </row>
    <row r="33" spans="1:18" x14ac:dyDescent="0.25">
      <c r="A33" s="65"/>
      <c r="B33" s="67"/>
      <c r="C33" s="90"/>
      <c r="D33" s="91"/>
      <c r="E33" s="90"/>
      <c r="F33" s="95"/>
      <c r="G33" s="89"/>
      <c r="H33" s="49"/>
      <c r="I33" s="51"/>
      <c r="J33" s="47"/>
      <c r="K33" s="53"/>
      <c r="L33" s="49"/>
      <c r="M33" s="45"/>
      <c r="N33" s="103"/>
      <c r="O33" s="67"/>
      <c r="P33" s="105"/>
      <c r="Q33" s="106"/>
      <c r="R33" s="110"/>
    </row>
    <row r="34" spans="1:18" x14ac:dyDescent="0.25">
      <c r="A34" s="57"/>
      <c r="B34" s="96"/>
      <c r="C34" s="97"/>
      <c r="D34" s="98"/>
      <c r="E34" s="97"/>
      <c r="F34" s="99"/>
      <c r="G34" s="33" t="s">
        <v>71</v>
      </c>
      <c r="H34" s="25" t="s">
        <v>24</v>
      </c>
      <c r="I34" s="10">
        <v>93</v>
      </c>
      <c r="J34" s="8" t="s">
        <v>65</v>
      </c>
      <c r="K34" s="34">
        <v>5.8000000000000003E-2</v>
      </c>
      <c r="L34" s="9">
        <v>7000000</v>
      </c>
      <c r="M34" s="35">
        <f>K34*L34</f>
        <v>406000</v>
      </c>
      <c r="N34" s="104">
        <f t="shared" ref="N34" si="5">M34*1.18</f>
        <v>479080</v>
      </c>
      <c r="O34" s="96"/>
      <c r="P34" s="41"/>
      <c r="Q34" s="111"/>
      <c r="R34" s="112">
        <v>479080</v>
      </c>
    </row>
    <row r="35" spans="1:18" ht="18" customHeight="1" x14ac:dyDescent="0.25">
      <c r="A35" s="81" t="s">
        <v>72</v>
      </c>
      <c r="B35" s="41"/>
      <c r="C35" s="41"/>
      <c r="D35" s="41"/>
      <c r="E35" s="41"/>
      <c r="F35" s="41"/>
      <c r="G35" s="42"/>
      <c r="H35" s="42"/>
      <c r="I35" s="42"/>
      <c r="J35" s="42"/>
      <c r="K35" s="42"/>
      <c r="L35" s="42"/>
      <c r="M35" s="42"/>
      <c r="N35" s="42"/>
      <c r="O35" s="41"/>
      <c r="P35" s="41"/>
      <c r="Q35" s="41"/>
      <c r="R35" s="41"/>
    </row>
    <row r="36" spans="1:18" x14ac:dyDescent="0.25">
      <c r="A36" s="43" t="s">
        <v>73</v>
      </c>
      <c r="B36" s="43"/>
      <c r="C36" s="43"/>
      <c r="D36" s="43"/>
      <c r="E36" s="43"/>
      <c r="F36" s="43"/>
      <c r="G36" s="43"/>
      <c r="H36" s="43"/>
      <c r="I36" s="43"/>
      <c r="J36" s="43"/>
      <c r="K36" s="43"/>
      <c r="L36" s="43"/>
      <c r="M36" s="37"/>
      <c r="N36" s="1"/>
      <c r="O36" s="38"/>
      <c r="P36" s="39"/>
      <c r="Q36"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2026-06-18T13:33:52Z</dcterms:created>
  <dcterms:modified xsi:type="dcterms:W3CDTF">2026-06-21T06:03:20Z</dcterms:modified>
</cp:coreProperties>
</file>